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上下水道総務課行き　★★★★★★★★!!\10_総務グループ\（水）経営比較分析表\R02\"/>
    </mc:Choice>
  </mc:AlternateContent>
  <workbookProtection workbookAlgorithmName="SHA-512" workbookHashValue="Fju9RW5Zer6NIqRwN3HRtYHIjXIgAqajE6pkYsC76cdhfPCNOWSPUlxhHtUduZAUXNOMZRR2ss3gGQPp5dGh8Q==" workbookSaltValue="EQ2wbVMOd5Bvc6N+Oh3aM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<sst xmlns="http://schemas.openxmlformats.org/spreadsheetml/2006/main" count="228" uniqueCount="113">
  <si>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</si>
  <si>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</si>
  <si>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</si>
  <si>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</si>
  <si>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</si>
  <si>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</si>
  <si>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</si>
  <si>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</si>
  <si>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</si>
  <si>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</si>
  <si>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</si>
  <si>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</si>
  <si>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</si>
  <si>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</si>
  <si>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</si>
  <si>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</si>
  <si>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</si>
  <si>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</si>
  <si>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</si>
  <si>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</si>
  <si>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</si>
  <si>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</si>
  <si>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</si>
  <si>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</si>
  <si>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</si>
  <si>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</si>
  <si>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</si>
  <si>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</si>
  <si>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</si>
  <si>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</si>
  <si>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</si>
  <si>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</si>
  <si>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</si>
  <si>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</si>
  <si>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</si>
  <si>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</si>
  <si>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</si>
  <si>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</si>
  <si>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</si>
  <si>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</si>
  <si>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</si>
  <si>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</si>
  <si>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</si>
  <si>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</si>
  <si>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</si>
  <si>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</si>
  <si>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</si>
  <si>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</si>
  <si>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</si>
  <si>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</si>
  <si>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</si>
  <si>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</si>
  <si>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</si>
  <si>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</si>
  <si>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</si>
  <si>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</si>
  <si>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</si>
  <si>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</si>
  <si>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</si>
  <si>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</si>
  <si>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</si>
  <si>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</si>
  <si>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</si>
  <si>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</si>
  <si>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</si>
  <si>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</si>
  <si>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</si>
  <si>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</si>
  <si>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</si>
  <si>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</si>
  <si>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</si>
  <si>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</si>
  <si>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</si>
  <si>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</si>
  <si>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</si>
  <si>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</si>
  <si>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</si>
  <si>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</si>
  <si>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</si>
  <si>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</si>
  <si>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</si>
  <si>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</si>
  <si>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</si>
  <si>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</si>
  <si>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</si>
  <si>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</si>
  <si>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</si>
  <si>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</si>
  <si>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</si>
  <si>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</si>
  <si>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</si>
  <si>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</si>
  <si>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</si>
  <si>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</si>
  <si>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</si>
  <si>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</si>
  <si>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</si>
  <si>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</si>
  <si>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</si>
  <si>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</si>
  <si>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</si>
  <si>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</si>
  <si>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</si>
  <si>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</si>
  <si>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</si>
  <si>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</si>
  <si>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</si>
  <si>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</si>
  <si>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</si>
  <si>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</si>
  <si>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多くは、1960年代から高度経済成長期に拡張事業として布設された管路であり、今後、2040年代をピークに老朽管が増加する傾向にある。平成30年度以前の管路更新率0.7％で単純計算すると全ての管路を更新するには約140年の期間が必要で、多くが老朽管となってしまう。
　このため、更新速度を上げ効率的かつ効果的に管路更新を進める管路更新計画を作成し、平成30年度に料金改定を行い、更新に取り組んでいる。
　しかしながら、基幹管路や重要管路を優先に更新しているため、投資額に対して更新ペースが上がらず、有形固定資産減価償却率や管路経年化率が増加し、管路更新率は減少している状況であるが、基幹管路等の更新が令和４年度に終了する予定であり、その後は管路更新率が徐々に増加するものと考えている。</t>
    <rPh sb="70" eb="72">
      <t>ヘイセイ</t>
    </rPh>
    <rPh sb="74" eb="76">
      <t>ネンド</t>
    </rPh>
    <rPh sb="212" eb="214">
      <t>キカン</t>
    </rPh>
    <rPh sb="214" eb="216">
      <t>カンロ</t>
    </rPh>
    <rPh sb="217" eb="219">
      <t>ジュウヨウ</t>
    </rPh>
    <rPh sb="219" eb="221">
      <t>カンロ</t>
    </rPh>
    <rPh sb="234" eb="236">
      <t>トウシ</t>
    </rPh>
    <rPh sb="236" eb="237">
      <t>ガク</t>
    </rPh>
    <rPh sb="238" eb="239">
      <t>タイ</t>
    </rPh>
    <rPh sb="241" eb="243">
      <t>コウシン</t>
    </rPh>
    <rPh sb="247" eb="248">
      <t>ア</t>
    </rPh>
    <rPh sb="252" eb="254">
      <t>ユウケイ</t>
    </rPh>
    <rPh sb="254" eb="256">
      <t>コテイ</t>
    </rPh>
    <rPh sb="256" eb="258">
      <t>シサン</t>
    </rPh>
    <rPh sb="258" eb="260">
      <t>ゲンカ</t>
    </rPh>
    <rPh sb="260" eb="262">
      <t>ショウキャク</t>
    </rPh>
    <rPh sb="262" eb="263">
      <t>リツ</t>
    </rPh>
    <rPh sb="264" eb="266">
      <t>カンロ</t>
    </rPh>
    <rPh sb="266" eb="268">
      <t>ケイネン</t>
    </rPh>
    <rPh sb="268" eb="269">
      <t>カ</t>
    </rPh>
    <rPh sb="269" eb="270">
      <t>リツ</t>
    </rPh>
    <rPh sb="271" eb="273">
      <t>ゾウカ</t>
    </rPh>
    <rPh sb="275" eb="277">
      <t>カンロ</t>
    </rPh>
    <rPh sb="277" eb="279">
      <t>コウシン</t>
    </rPh>
    <rPh sb="279" eb="280">
      <t>リツ</t>
    </rPh>
    <rPh sb="281" eb="283">
      <t>ゲンショウ</t>
    </rPh>
    <rPh sb="287" eb="289">
      <t>ジョウキョウ</t>
    </rPh>
    <rPh sb="294" eb="296">
      <t>キカン</t>
    </rPh>
    <rPh sb="296" eb="298">
      <t>カンロ</t>
    </rPh>
    <rPh sb="298" eb="299">
      <t>トウ</t>
    </rPh>
    <rPh sb="300" eb="302">
      <t>コウシン</t>
    </rPh>
    <rPh sb="303" eb="305">
      <t>レイワ</t>
    </rPh>
    <rPh sb="306" eb="308">
      <t>ネンド</t>
    </rPh>
    <rPh sb="309" eb="311">
      <t>シュウリョウ</t>
    </rPh>
    <rPh sb="313" eb="315">
      <t>ヨテイ</t>
    </rPh>
    <rPh sb="321" eb="322">
      <t>ゴ</t>
    </rPh>
    <rPh sb="323" eb="325">
      <t>カンロ</t>
    </rPh>
    <rPh sb="325" eb="327">
      <t>コウシン</t>
    </rPh>
    <rPh sb="327" eb="328">
      <t>リツ</t>
    </rPh>
    <rPh sb="329" eb="331">
      <t>ジョジョ</t>
    </rPh>
    <rPh sb="332" eb="334">
      <t>ゾウカ</t>
    </rPh>
    <rPh sb="339" eb="340">
      <t>カンガ</t>
    </rPh>
    <phoneticPr fontId="4"/>
  </si>
  <si>
    <t>　高度成長期の昭和40年から50年代に布設した配水管が耐用年数を迎えており、耐震性を有した配水管の布設替えを行い有収率の向上を図る必要があることから平成30年度に料金改定を実施し、確保された財源により、管路更新計画に基づき着実に老朽管更新等を進めていく。</t>
    <rPh sb="63" eb="64">
      <t>ハカ</t>
    </rPh>
    <rPh sb="65" eb="67">
      <t>ヒツヨウ</t>
    </rPh>
    <rPh sb="74" eb="76">
      <t>ヘイセイ</t>
    </rPh>
    <rPh sb="78" eb="80">
      <t>ネンド</t>
    </rPh>
    <rPh sb="81" eb="83">
      <t>リョウキン</t>
    </rPh>
    <rPh sb="83" eb="85">
      <t>カイテイ</t>
    </rPh>
    <rPh sb="86" eb="88">
      <t>ジッシ</t>
    </rPh>
    <rPh sb="90" eb="92">
      <t>カクホ</t>
    </rPh>
    <rPh sb="95" eb="97">
      <t>ザイゲン</t>
    </rPh>
    <rPh sb="119" eb="120">
      <t>トウ</t>
    </rPh>
    <phoneticPr fontId="16"/>
  </si>
  <si>
    <t xml:space="preserve">　経営の健全性・効率性において、新型コロナ感染防止による「おうち時間の増加」や「企業の生産調整や営業時間の短縮など」により家庭用(水道口径13mm～25mm)の有収水量の増加分が家庭用以外(水道口径25mm以上)の減少分を上回り、給水収益が増加した。これにより「経常収支比率」「企業債残高対給水収益比率」「料金回収率」などの経営指標の向上が図られた。しかし、この状況がいつまで続くのか不透明であり、人口減少や節水型機器の普及等により、年々料金収入が減少していくと見込まれるため、引き続き業務の外部委託化や人件費の削減、電気･機械設備などの更新時にあわせてダウンサイジングを行うなど、経営の健全化・効率化に努める。
　また、「有収率」では、老朽管等からの漏水などによる無効水量が多く、有収率が伸びない原因となっている。令和２年度の状況でみると前年度よりも0.65ポイント改善されたものの、類似団体と比べ6.77ポイント・全国平均と比べ6.50ポイント下回っていることから、今後も漏水調査を行い有収水量の向上を図っていく必要がある。
</t>
    <rPh sb="8" eb="11">
      <t>コウリツセイ</t>
    </rPh>
    <rPh sb="32" eb="34">
      <t>ジカン</t>
    </rPh>
    <rPh sb="35" eb="37">
      <t>ゾウカ</t>
    </rPh>
    <rPh sb="40" eb="42">
      <t>キギョウ</t>
    </rPh>
    <rPh sb="43" eb="45">
      <t>セイサン</t>
    </rPh>
    <rPh sb="45" eb="47">
      <t>チョウセイ</t>
    </rPh>
    <rPh sb="48" eb="50">
      <t>エイギョウ</t>
    </rPh>
    <rPh sb="50" eb="52">
      <t>ジカン</t>
    </rPh>
    <rPh sb="53" eb="55">
      <t>タンシュク</t>
    </rPh>
    <rPh sb="80" eb="82">
      <t>ユウシュウ</t>
    </rPh>
    <rPh sb="115" eb="117">
      <t>キュウスイ</t>
    </rPh>
    <rPh sb="117" eb="119">
      <t>シュウエキ</t>
    </rPh>
    <rPh sb="120" eb="122">
      <t>ゾウカ</t>
    </rPh>
    <rPh sb="162" eb="164">
      <t>ケイエイ</t>
    </rPh>
    <rPh sb="164" eb="166">
      <t>シヒョウ</t>
    </rPh>
    <rPh sb="167" eb="169">
      <t>コウジョウ</t>
    </rPh>
    <rPh sb="170" eb="171">
      <t>ハカ</t>
    </rPh>
    <rPh sb="181" eb="183">
      <t>ジョウキョウ</t>
    </rPh>
    <rPh sb="188" eb="189">
      <t>ツヅ</t>
    </rPh>
    <rPh sb="192" eb="195">
      <t>フトウメイ</t>
    </rPh>
    <rPh sb="199" eb="201">
      <t>ジンコウ</t>
    </rPh>
    <rPh sb="201" eb="203">
      <t>ゲンショウ</t>
    </rPh>
    <rPh sb="204" eb="207">
      <t>セッスイガタ</t>
    </rPh>
    <rPh sb="207" eb="209">
      <t>キキ</t>
    </rPh>
    <rPh sb="210" eb="212">
      <t>フキュウ</t>
    </rPh>
    <rPh sb="212" eb="213">
      <t>トウ</t>
    </rPh>
    <rPh sb="217" eb="219">
      <t>ネンネン</t>
    </rPh>
    <rPh sb="219" eb="221">
      <t>リョウキン</t>
    </rPh>
    <rPh sb="221" eb="223">
      <t>シュウニュウ</t>
    </rPh>
    <rPh sb="224" eb="226">
      <t>ゲンショウ</t>
    </rPh>
    <rPh sb="231" eb="233">
      <t>ミコ</t>
    </rPh>
    <rPh sb="239" eb="240">
      <t>ヒ</t>
    </rPh>
    <rPh sb="241" eb="242">
      <t>ツヅ</t>
    </rPh>
    <rPh sb="243" eb="245">
      <t>ギョウム</t>
    </rPh>
    <rPh sb="246" eb="248">
      <t>ガイブ</t>
    </rPh>
    <rPh sb="248" eb="250">
      <t>イタク</t>
    </rPh>
    <rPh sb="250" eb="251">
      <t>カ</t>
    </rPh>
    <rPh sb="252" eb="255">
      <t>ジンケンヒ</t>
    </rPh>
    <rPh sb="256" eb="258">
      <t>サクゲン</t>
    </rPh>
    <rPh sb="298" eb="301">
      <t>コウリツカ</t>
    </rPh>
    <rPh sb="312" eb="314">
      <t>ユウシュウ</t>
    </rPh>
    <rPh sb="314" eb="315">
      <t>リツ</t>
    </rPh>
    <rPh sb="319" eb="321">
      <t>ロウキュウ</t>
    </rPh>
    <rPh sb="321" eb="322">
      <t>カン</t>
    </rPh>
    <rPh sb="322" eb="323">
      <t>トウ</t>
    </rPh>
    <rPh sb="358" eb="360">
      <t>レイワ</t>
    </rPh>
    <rPh sb="370" eb="373">
      <t>ゼンネンド</t>
    </rPh>
    <rPh sb="384" eb="386">
      <t>カイゼン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</si>
</sst>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1.1299999999999999</c:v>
                </c:pt>
                <c:pt idx="1">
                  <c:v>0.74</c:v>
                </c:pt>
                <c:pt idx="2">
                  <c:v>0.63</c:v>
                </c:pt>
                <c:pt idx="3">
                  <c:v>0.61</c:v>
                </c:pt>
                <c:pt idx="4">
                  <c:v>0.64</c:v>
                </c:pt>
              </c:numCache>
            </c:numRef>
          </c:val>
          <c:extLst>
            <c:ext xmlns:c16="http://schemas.microsoft.com/office/drawing/2014/chart" uri="{C3380CC4-5D6E-409C-BE32-E72D297353CC}">
              <c16:uniqueId val="{00000000-7B93-4921-936B-2BAB3F5A77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7B93-4921-936B-2BAB3F5A77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60.62</c:v>
                </c:pt>
                <c:pt idx="1">
                  <c:v>60.98</c:v>
                </c:pt>
                <c:pt idx="2">
                  <c:v>60.87</c:v>
                </c:pt>
                <c:pt idx="3">
                  <c:v>60.08</c:v>
                </c:pt>
                <c:pt idx="4">
                  <c:v>61.11</c:v>
                </c:pt>
              </c:numCache>
            </c:numRef>
          </c:val>
          <c:extLst>
            <c:ext xmlns:c16="http://schemas.microsoft.com/office/drawing/2014/chart" uri="{C3380CC4-5D6E-409C-BE32-E72D297353CC}">
              <c16:uniqueId val="{00000000-6C2D-4EE3-981E-CE55F97F42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6C2D-4EE3-981E-CE55F97F42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83.6</c:v>
                </c:pt>
                <c:pt idx="1">
                  <c:v>83.21</c:v>
                </c:pt>
                <c:pt idx="2">
                  <c:v>83.25</c:v>
                </c:pt>
                <c:pt idx="3">
                  <c:v>82.67</c:v>
                </c:pt>
                <c:pt idx="4">
                  <c:v>83.32</c:v>
                </c:pt>
              </c:numCache>
            </c:numRef>
          </c:val>
          <c:extLst>
            <c:ext xmlns:c16="http://schemas.microsoft.com/office/drawing/2014/chart" uri="{C3380CC4-5D6E-409C-BE32-E72D297353CC}">
              <c16:uniqueId val="{00000000-4A4C-4A71-9D69-94BE58D58C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4A4C-4A71-9D69-94BE58D58C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106.85</c:v>
                </c:pt>
                <c:pt idx="1">
                  <c:v>106.51</c:v>
                </c:pt>
                <c:pt idx="2">
                  <c:v>114.11</c:v>
                </c:pt>
                <c:pt idx="3">
                  <c:v>113.82</c:v>
                </c:pt>
                <c:pt idx="4">
                  <c:v>117.48</c:v>
                </c:pt>
              </c:numCache>
            </c:numRef>
          </c:val>
          <c:extLst>
            <c:ext xmlns:c16="http://schemas.microsoft.com/office/drawing/2014/chart" uri="{C3380CC4-5D6E-409C-BE32-E72D297353CC}">
              <c16:uniqueId val="{00000000-FAFC-4AC9-8C2B-F330C1389C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FAFC-4AC9-8C2B-F330C1389C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44.43</c:v>
                </c:pt>
                <c:pt idx="1">
                  <c:v>45.35</c:v>
                </c:pt>
                <c:pt idx="2">
                  <c:v>46.09</c:v>
                </c:pt>
                <c:pt idx="3">
                  <c:v>46.94</c:v>
                </c:pt>
                <c:pt idx="4">
                  <c:v>47.8</c:v>
                </c:pt>
              </c:numCache>
            </c:numRef>
          </c:val>
          <c:extLst>
            <c:ext xmlns:c16="http://schemas.microsoft.com/office/drawing/2014/chart" uri="{C3380CC4-5D6E-409C-BE32-E72D297353CC}">
              <c16:uniqueId val="{00000000-A455-451F-B06A-9A6FCC321A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A455-451F-B06A-9A6FCC321A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20.49</c:v>
                </c:pt>
                <c:pt idx="1">
                  <c:v>16.600000000000001</c:v>
                </c:pt>
                <c:pt idx="2">
                  <c:v>19.71</c:v>
                </c:pt>
                <c:pt idx="3">
                  <c:v>21.36</c:v>
                </c:pt>
                <c:pt idx="4">
                  <c:v>22.5</c:v>
                </c:pt>
              </c:numCache>
            </c:numRef>
          </c:val>
          <c:extLst>
            <c:ext xmlns:c16="http://schemas.microsoft.com/office/drawing/2014/chart" uri="{C3380CC4-5D6E-409C-BE32-E72D297353CC}">
              <c16:uniqueId val="{00000000-661B-4F0E-9F0D-E3772A9A51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661B-4F0E-9F0D-E3772A9A51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05-4155-9352-264548D116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F505-4155-9352-264548D116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210.35</c:v>
                </c:pt>
                <c:pt idx="1">
                  <c:v>209.67</c:v>
                </c:pt>
                <c:pt idx="2">
                  <c:v>209.84</c:v>
                </c:pt>
                <c:pt idx="3">
                  <c:v>204.2</c:v>
                </c:pt>
                <c:pt idx="4">
                  <c:v>239.6</c:v>
                </c:pt>
              </c:numCache>
            </c:numRef>
          </c:val>
          <c:extLst>
            <c:ext xmlns:c16="http://schemas.microsoft.com/office/drawing/2014/chart" uri="{C3380CC4-5D6E-409C-BE32-E72D297353CC}">
              <c16:uniqueId val="{00000000-6A28-4C61-8B72-E279DDF6F0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6A28-4C61-8B72-E279DDF6F0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325.31</c:v>
                </c:pt>
                <c:pt idx="1">
                  <c:v>322.62</c:v>
                </c:pt>
                <c:pt idx="2">
                  <c:v>293.22000000000003</c:v>
                </c:pt>
                <c:pt idx="3">
                  <c:v>287.66000000000003</c:v>
                </c:pt>
                <c:pt idx="4">
                  <c:v>277.48</c:v>
                </c:pt>
              </c:numCache>
            </c:numRef>
          </c:val>
          <c:extLst>
            <c:ext xmlns:c16="http://schemas.microsoft.com/office/drawing/2014/chart" uri="{C3380CC4-5D6E-409C-BE32-E72D297353CC}">
              <c16:uniqueId val="{00000000-73F1-41D4-9CAD-EC800A0753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73F1-41D4-9CAD-EC800A0753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105.85</c:v>
                </c:pt>
                <c:pt idx="1">
                  <c:v>105.85</c:v>
                </c:pt>
                <c:pt idx="2">
                  <c:v>113.89</c:v>
                </c:pt>
                <c:pt idx="3">
                  <c:v>113.87</c:v>
                </c:pt>
                <c:pt idx="4">
                  <c:v>117.77</c:v>
                </c:pt>
              </c:numCache>
            </c:numRef>
          </c:val>
          <c:extLst>
            <c:ext xmlns:c16="http://schemas.microsoft.com/office/drawing/2014/chart" uri="{C3380CC4-5D6E-409C-BE32-E72D297353CC}">
              <c16:uniqueId val="{00000000-50C9-44F6-8E65-E2EA5C8EA5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50C9-44F6-8E65-E2EA5C8EA5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120.89</c:v>
                </c:pt>
                <c:pt idx="1">
                  <c:v>120.89</c:v>
                </c:pt>
                <c:pt idx="2">
                  <c:v>122.64</c:v>
                </c:pt>
                <c:pt idx="3">
                  <c:v>124.73</c:v>
                </c:pt>
                <c:pt idx="4">
                  <c:v>120.06</c:v>
                </c:pt>
              </c:numCache>
            </c:numRef>
          </c:val>
          <c:extLst>
            <c:ext xmlns:c16="http://schemas.microsoft.com/office/drawing/2014/chart" uri="{C3380CC4-5D6E-409C-BE32-E72D297353CC}">
              <c16:uniqueId val="{00000000-64F6-4C7A-B3BD-8C4D76970A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64F6-4C7A-B3BD-8C4D76970A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1" zoomScaleNormal="100" workbookViewId="0">
      <selection activeCell="CD25" sqref="CD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静岡県　磐田市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A2</v>
      </c>
      <c r="X8" s="89"/>
      <c r="Y8" s="89"/>
      <c r="Z8" s="89"/>
      <c r="AA8" s="89"/>
      <c r="AB8" s="89"/>
      <c r="AC8" s="89"/>
      <c r="AD8" s="89" t="str">
        <f>データ!$M$6</f>
        <v>非設置</v>
      </c>
      <c r="AE8" s="89"/>
      <c r="AF8" s="89"/>
      <c r="AG8" s="89"/>
      <c r="AH8" s="89"/>
      <c r="AI8" s="89"/>
      <c r="AJ8" s="89"/>
      <c r="AK8" s="4"/>
      <c r="AL8" s="77">
        <f>データ!$R$6</f>
        <v>169274</v>
      </c>
      <c r="AM8" s="77"/>
      <c r="AN8" s="77"/>
      <c r="AO8" s="77"/>
      <c r="AP8" s="77"/>
      <c r="AQ8" s="77"/>
      <c r="AR8" s="77"/>
      <c r="AS8" s="77"/>
      <c r="AT8" s="73">
        <f>データ!$S$6</f>
        <v>163.44999999999999</v>
      </c>
      <c r="AU8" s="74"/>
      <c r="AV8" s="74"/>
      <c r="AW8" s="74"/>
      <c r="AX8" s="74"/>
      <c r="AY8" s="74"/>
      <c r="AZ8" s="74"/>
      <c r="BA8" s="74"/>
      <c r="BB8" s="76">
        <f>データ!$T$6</f>
        <v>1035.6300000000001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69.489999999999995</v>
      </c>
      <c r="J10" s="74"/>
      <c r="K10" s="74"/>
      <c r="L10" s="74"/>
      <c r="M10" s="74"/>
      <c r="N10" s="74"/>
      <c r="O10" s="75"/>
      <c r="P10" s="76">
        <f>データ!$P$6</f>
        <v>94.86</v>
      </c>
      <c r="Q10" s="76"/>
      <c r="R10" s="76"/>
      <c r="S10" s="76"/>
      <c r="T10" s="76"/>
      <c r="U10" s="76"/>
      <c r="V10" s="76"/>
      <c r="W10" s="77">
        <f>データ!$Q$6</f>
        <v>2582</v>
      </c>
      <c r="X10" s="77"/>
      <c r="Y10" s="77"/>
      <c r="Z10" s="77"/>
      <c r="AA10" s="77"/>
      <c r="AB10" s="77"/>
      <c r="AC10" s="77"/>
      <c r="AD10" s="2"/>
      <c r="AE10" s="2"/>
      <c r="AF10" s="2"/>
      <c r="AG10" s="2"/>
      <c r="AH10" s="4"/>
      <c r="AI10" s="4"/>
      <c r="AJ10" s="4"/>
      <c r="AK10" s="4"/>
      <c r="AL10" s="77">
        <f>データ!$U$6</f>
        <v>160323</v>
      </c>
      <c r="AM10" s="77"/>
      <c r="AN10" s="77"/>
      <c r="AO10" s="77"/>
      <c r="AP10" s="77"/>
      <c r="AQ10" s="77"/>
      <c r="AR10" s="77"/>
      <c r="AS10" s="77"/>
      <c r="AT10" s="73">
        <f>データ!$V$6</f>
        <v>134.77000000000001</v>
      </c>
      <c r="AU10" s="74"/>
      <c r="AV10" s="74"/>
      <c r="AW10" s="74"/>
      <c r="AX10" s="74"/>
      <c r="AY10" s="74"/>
      <c r="AZ10" s="74"/>
      <c r="BA10" s="74"/>
      <c r="BB10" s="76">
        <f>データ!$W$6</f>
        <v>1189.5999999999999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ucBDMC5/dVRR37LWd7twLVG1BEkwnVvjQw1bv7ShVI5ZYDQIyzFstvXCYkEstmSx8/54AdG7WrV9pAhuShxYQ==" saltValue="MNe2k7A13Ik5q6t6eIOM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69.489999999999995</v>
      </c>
      <c r="P6" s="35">
        <f t="shared" si="3"/>
        <v>94.86</v>
      </c>
      <c r="Q6" s="35">
        <f t="shared" si="3"/>
        <v>2582</v>
      </c>
      <c r="R6" s="35">
        <f t="shared" si="3"/>
        <v>169274</v>
      </c>
      <c r="S6" s="35">
        <f t="shared" si="3"/>
        <v>163.44999999999999</v>
      </c>
      <c r="T6" s="35">
        <f t="shared" si="3"/>
        <v>1035.6300000000001</v>
      </c>
      <c r="U6" s="35">
        <f t="shared" si="3"/>
        <v>160323</v>
      </c>
      <c r="V6" s="35">
        <f t="shared" si="3"/>
        <v>134.77000000000001</v>
      </c>
      <c r="W6" s="35">
        <f t="shared" si="3"/>
        <v>1189.5999999999999</v>
      </c>
      <c r="X6" s="36">
        <f>IF(X7="",NA(),X7)</f>
        <v>106.85</v>
      </c>
      <c r="Y6" s="36">
        <f t="shared" ref="Y6:AG6" si="4">IF(Y7="",NA(),Y7)</f>
        <v>106.51</v>
      </c>
      <c r="Z6" s="36">
        <f t="shared" si="4"/>
        <v>114.11</v>
      </c>
      <c r="AA6" s="36">
        <f t="shared" si="4"/>
        <v>113.82</v>
      </c>
      <c r="AB6" s="36">
        <f t="shared" si="4"/>
        <v>117.48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210.35</v>
      </c>
      <c r="AU6" s="36">
        <f t="shared" ref="AU6:BC6" si="6">IF(AU7="",NA(),AU7)</f>
        <v>209.67</v>
      </c>
      <c r="AV6" s="36">
        <f t="shared" si="6"/>
        <v>209.84</v>
      </c>
      <c r="AW6" s="36">
        <f t="shared" si="6"/>
        <v>204.2</v>
      </c>
      <c r="AX6" s="36">
        <f t="shared" si="6"/>
        <v>239.6</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325.31</v>
      </c>
      <c r="BF6" s="36">
        <f t="shared" ref="BF6:BN6" si="7">IF(BF7="",NA(),BF7)</f>
        <v>322.62</v>
      </c>
      <c r="BG6" s="36">
        <f t="shared" si="7"/>
        <v>293.22000000000003</v>
      </c>
      <c r="BH6" s="36">
        <f t="shared" si="7"/>
        <v>287.66000000000003</v>
      </c>
      <c r="BI6" s="36">
        <f t="shared" si="7"/>
        <v>277.48</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105.85</v>
      </c>
      <c r="BQ6" s="36">
        <f t="shared" ref="BQ6:BY6" si="8">IF(BQ7="",NA(),BQ7)</f>
        <v>105.85</v>
      </c>
      <c r="BR6" s="36">
        <f t="shared" si="8"/>
        <v>113.89</v>
      </c>
      <c r="BS6" s="36">
        <f t="shared" si="8"/>
        <v>113.87</v>
      </c>
      <c r="BT6" s="36">
        <f t="shared" si="8"/>
        <v>117.77</v>
      </c>
      <c r="BU6" s="36">
        <f t="shared" si="8"/>
        <v>107.61</v>
      </c>
      <c r="BV6" s="36">
        <f t="shared" si="8"/>
        <v>106.02</v>
      </c>
      <c r="BW6" s="36">
        <f t="shared" si="8"/>
        <v>104.84</v>
      </c>
      <c r="BX6" s="36">
        <f t="shared" si="8"/>
        <v>106.11</v>
      </c>
      <c r="BY6" s="36">
        <f t="shared" si="8"/>
        <v>103.75</v>
      </c>
      <c r="BZ6" s="35" t="str">
        <f>IF(BZ7="","",IF(BZ7="-","【-】","【"&amp;SUBSTITUTE(TEXT(BZ7,"#,##0.00"),"-","△")&amp;"】"))</f>
        <v>【100.05】</v>
      </c>
      <c r="CA6" s="36">
        <f>IF(CA7="",NA(),CA7)</f>
        <v>120.89</v>
      </c>
      <c r="CB6" s="36">
        <f t="shared" ref="CB6:CJ6" si="9">IF(CB7="",NA(),CB7)</f>
        <v>120.89</v>
      </c>
      <c r="CC6" s="36">
        <f t="shared" si="9"/>
        <v>122.64</v>
      </c>
      <c r="CD6" s="36">
        <f t="shared" si="9"/>
        <v>124.73</v>
      </c>
      <c r="CE6" s="36">
        <f t="shared" si="9"/>
        <v>120.06</v>
      </c>
      <c r="CF6" s="36">
        <f t="shared" si="9"/>
        <v>155.69</v>
      </c>
      <c r="CG6" s="36">
        <f t="shared" si="9"/>
        <v>158.6</v>
      </c>
      <c r="CH6" s="36">
        <f t="shared" si="9"/>
        <v>161.82</v>
      </c>
      <c r="CI6" s="36">
        <f t="shared" si="9"/>
        <v>161.03</v>
      </c>
      <c r="CJ6" s="36">
        <f t="shared" si="9"/>
        <v>159.93</v>
      </c>
      <c r="CK6" s="35" t="str">
        <f>IF(CK7="","",IF(CK7="-","【-】","【"&amp;SUBSTITUTE(TEXT(CK7,"#,##0.00"),"-","△")&amp;"】"))</f>
        <v>【166.40】</v>
      </c>
      <c r="CL6" s="36">
        <f>IF(CL7="",NA(),CL7)</f>
        <v>60.62</v>
      </c>
      <c r="CM6" s="36">
        <f t="shared" ref="CM6:CU6" si="10">IF(CM7="",NA(),CM7)</f>
        <v>60.98</v>
      </c>
      <c r="CN6" s="36">
        <f t="shared" si="10"/>
        <v>60.87</v>
      </c>
      <c r="CO6" s="36">
        <f t="shared" si="10"/>
        <v>60.08</v>
      </c>
      <c r="CP6" s="36">
        <f t="shared" si="10"/>
        <v>61.11</v>
      </c>
      <c r="CQ6" s="36">
        <f t="shared" si="10"/>
        <v>62.46</v>
      </c>
      <c r="CR6" s="36">
        <f t="shared" si="10"/>
        <v>62.88</v>
      </c>
      <c r="CS6" s="36">
        <f t="shared" si="10"/>
        <v>62.32</v>
      </c>
      <c r="CT6" s="36">
        <f t="shared" si="10"/>
        <v>61.71</v>
      </c>
      <c r="CU6" s="36">
        <f t="shared" si="10"/>
        <v>63.12</v>
      </c>
      <c r="CV6" s="35" t="str">
        <f>IF(CV7="","",IF(CV7="-","【-】","【"&amp;SUBSTITUTE(TEXT(CV7,"#,##0.00"),"-","△")&amp;"】"))</f>
        <v>【60.69】</v>
      </c>
      <c r="CW6" s="36">
        <f>IF(CW7="",NA(),CW7)</f>
        <v>83.6</v>
      </c>
      <c r="CX6" s="36">
        <f t="shared" ref="CX6:DF6" si="11">IF(CX7="",NA(),CX7)</f>
        <v>83.21</v>
      </c>
      <c r="CY6" s="36">
        <f t="shared" si="11"/>
        <v>83.25</v>
      </c>
      <c r="CZ6" s="36">
        <f t="shared" si="11"/>
        <v>82.67</v>
      </c>
      <c r="DA6" s="36">
        <f t="shared" si="11"/>
        <v>83.32</v>
      </c>
      <c r="DB6" s="36">
        <f t="shared" si="11"/>
        <v>90.62</v>
      </c>
      <c r="DC6" s="36">
        <f t="shared" si="11"/>
        <v>90.13</v>
      </c>
      <c r="DD6" s="36">
        <f t="shared" si="11"/>
        <v>90.19</v>
      </c>
      <c r="DE6" s="36">
        <f t="shared" si="11"/>
        <v>90.03</v>
      </c>
      <c r="DF6" s="36">
        <f t="shared" si="11"/>
        <v>90.09</v>
      </c>
      <c r="DG6" s="35" t="str">
        <f>IF(DG7="","",IF(DG7="-","【-】","【"&amp;SUBSTITUTE(TEXT(DG7,"#,##0.00"),"-","△")&amp;"】"))</f>
        <v>【89.82】</v>
      </c>
      <c r="DH6" s="36">
        <f>IF(DH7="",NA(),DH7)</f>
        <v>44.43</v>
      </c>
      <c r="DI6" s="36">
        <f t="shared" ref="DI6:DQ6" si="12">IF(DI7="",NA(),DI7)</f>
        <v>45.35</v>
      </c>
      <c r="DJ6" s="36">
        <f t="shared" si="12"/>
        <v>46.09</v>
      </c>
      <c r="DK6" s="36">
        <f t="shared" si="12"/>
        <v>46.94</v>
      </c>
      <c r="DL6" s="36">
        <f t="shared" si="12"/>
        <v>47.8</v>
      </c>
      <c r="DM6" s="36">
        <f t="shared" si="12"/>
        <v>48.01</v>
      </c>
      <c r="DN6" s="36">
        <f t="shared" si="12"/>
        <v>48.01</v>
      </c>
      <c r="DO6" s="36">
        <f t="shared" si="12"/>
        <v>48.86</v>
      </c>
      <c r="DP6" s="36">
        <f t="shared" si="12"/>
        <v>49.6</v>
      </c>
      <c r="DQ6" s="36">
        <f t="shared" si="12"/>
        <v>50.31</v>
      </c>
      <c r="DR6" s="35" t="str">
        <f>IF(DR7="","",IF(DR7="-","【-】","【"&amp;SUBSTITUTE(TEXT(DR7,"#,##0.00"),"-","△")&amp;"】"))</f>
        <v>【50.19】</v>
      </c>
      <c r="DS6" s="36">
        <f>IF(DS7="",NA(),DS7)</f>
        <v>20.49</v>
      </c>
      <c r="DT6" s="36">
        <f t="shared" ref="DT6:EB6" si="13">IF(DT7="",NA(),DT7)</f>
        <v>16.600000000000001</v>
      </c>
      <c r="DU6" s="36">
        <f t="shared" si="13"/>
        <v>19.71</v>
      </c>
      <c r="DV6" s="36">
        <f t="shared" si="13"/>
        <v>21.36</v>
      </c>
      <c r="DW6" s="36">
        <f t="shared" si="13"/>
        <v>22.5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1.1299999999999999</v>
      </c>
      <c r="EE6" s="36">
        <f t="shared" ref="EE6:EM6" si="14">IF(EE7="",NA(),EE7)</f>
        <v>0.74</v>
      </c>
      <c r="EF6" s="36">
        <f t="shared" si="14"/>
        <v>0.63</v>
      </c>
      <c r="EG6" s="36">
        <f t="shared" si="14"/>
        <v>0.61</v>
      </c>
      <c r="EH6" s="36">
        <f t="shared" si="14"/>
        <v>0.64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222119</v>
      </c>
      <c r="D7" s="38">
        <v>46</v>
      </c>
      <c r="E7" s="38">
        <v>1</v>
      </c>
      <c r="F7" s="38">
        <v>0</v>
      </c>
      <c r="G7" s="38">
        <v>1</v>
      </c>
      <c r="H7" s="38" t="s">
        <v>93</v>
      </c>
      <c r="I7" s="38" t="s">
        <v>94</v>
      </c>
      <c r="J7" s="38" t="s">
        <v>95</v>
      </c>
      <c r="K7" s="38" t="s">
        <v>96</v>
      </c>
      <c r="L7" s="38" t="s">
        <v>97</v>
      </c>
      <c r="M7" s="38" t="s">
        <v>98</v>
      </c>
      <c r="N7" s="39" t="s">
        <v>99</v>
      </c>
      <c r="O7" s="39">
        <v>69.489999999999995</v>
      </c>
      <c r="P7" s="39">
        <v>94.86</v>
      </c>
      <c r="Q7" s="39">
        <v>2582</v>
      </c>
      <c r="R7" s="39">
        <v>169274</v>
      </c>
      <c r="S7" s="39">
        <v>163.44999999999999</v>
      </c>
      <c r="T7" s="39">
        <v>1035.6300000000001</v>
      </c>
      <c r="U7" s="39">
        <v>160323</v>
      </c>
      <c r="V7" s="39">
        <v>134.77000000000001</v>
      </c>
      <c r="W7" s="39">
        <v>1189.5999999999999</v>
      </c>
      <c r="X7" s="39">
        <v>106.85</v>
      </c>
      <c r="Y7" s="39">
        <v>106.51</v>
      </c>
      <c r="Z7" s="39">
        <v>114.11</v>
      </c>
      <c r="AA7" s="39">
        <v>113.82</v>
      </c>
      <c r="AB7" s="39">
        <v>117.48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210.35</v>
      </c>
      <c r="AU7" s="39">
        <v>209.67</v>
      </c>
      <c r="AV7" s="39">
        <v>209.84</v>
      </c>
      <c r="AW7" s="39">
        <v>204.2</v>
      </c>
      <c r="AX7" s="39">
        <v>239.6</v>
      </c>
      <c r="AY7" s="39">
        <v>311.99</v>
      </c>
      <c r="AZ7" s="39">
        <v>307.83</v>
      </c>
      <c r="BA7" s="39">
        <v>318.89</v>
      </c>
      <c r="BB7" s="39">
        <v>309.10000000000002</v>
      </c>
      <c r="BC7" s="39">
        <v>306.08</v>
      </c>
      <c r="BD7" s="39">
        <v>260.31</v>
      </c>
      <c r="BE7" s="39">
        <v>325.31</v>
      </c>
      <c r="BF7" s="39">
        <v>322.62</v>
      </c>
      <c r="BG7" s="39">
        <v>293.22000000000003</v>
      </c>
      <c r="BH7" s="39">
        <v>287.66000000000003</v>
      </c>
      <c r="BI7" s="39">
        <v>277.48</v>
      </c>
      <c r="BJ7" s="39">
        <v>291.77999999999997</v>
      </c>
      <c r="BK7" s="39">
        <v>295.44</v>
      </c>
      <c r="BL7" s="39">
        <v>290.07</v>
      </c>
      <c r="BM7" s="39">
        <v>290.42</v>
      </c>
      <c r="BN7" s="39">
        <v>294.66000000000003</v>
      </c>
      <c r="BO7" s="39">
        <v>275.67</v>
      </c>
      <c r="BP7" s="39">
        <v>105.85</v>
      </c>
      <c r="BQ7" s="39">
        <v>105.85</v>
      </c>
      <c r="BR7" s="39">
        <v>113.89</v>
      </c>
      <c r="BS7" s="39">
        <v>113.87</v>
      </c>
      <c r="BT7" s="39">
        <v>117.77</v>
      </c>
      <c r="BU7" s="39">
        <v>107.61</v>
      </c>
      <c r="BV7" s="39">
        <v>106.02</v>
      </c>
      <c r="BW7" s="39">
        <v>104.84</v>
      </c>
      <c r="BX7" s="39">
        <v>106.11</v>
      </c>
      <c r="BY7" s="39">
        <v>103.75</v>
      </c>
      <c r="BZ7" s="39">
        <v>100.05</v>
      </c>
      <c r="CA7" s="39">
        <v>120.89</v>
      </c>
      <c r="CB7" s="39">
        <v>120.89</v>
      </c>
      <c r="CC7" s="39">
        <v>122.64</v>
      </c>
      <c r="CD7" s="39">
        <v>124.73</v>
      </c>
      <c r="CE7" s="39">
        <v>120.06</v>
      </c>
      <c r="CF7" s="39">
        <v>155.69</v>
      </c>
      <c r="CG7" s="39">
        <v>158.6</v>
      </c>
      <c r="CH7" s="39">
        <v>161.82</v>
      </c>
      <c r="CI7" s="39">
        <v>161.03</v>
      </c>
      <c r="CJ7" s="39">
        <v>159.93</v>
      </c>
      <c r="CK7" s="39">
        <v>166.4</v>
      </c>
      <c r="CL7" s="39">
        <v>60.62</v>
      </c>
      <c r="CM7" s="39">
        <v>60.98</v>
      </c>
      <c r="CN7" s="39">
        <v>60.87</v>
      </c>
      <c r="CO7" s="39">
        <v>60.08</v>
      </c>
      <c r="CP7" s="39">
        <v>61.11</v>
      </c>
      <c r="CQ7" s="39">
        <v>62.46</v>
      </c>
      <c r="CR7" s="39">
        <v>62.88</v>
      </c>
      <c r="CS7" s="39">
        <v>62.32</v>
      </c>
      <c r="CT7" s="39">
        <v>61.71</v>
      </c>
      <c r="CU7" s="39">
        <v>63.12</v>
      </c>
      <c r="CV7" s="39">
        <v>60.69</v>
      </c>
      <c r="CW7" s="39">
        <v>83.6</v>
      </c>
      <c r="CX7" s="39">
        <v>83.21</v>
      </c>
      <c r="CY7" s="39">
        <v>83.25</v>
      </c>
      <c r="CZ7" s="39">
        <v>82.67</v>
      </c>
      <c r="DA7" s="39">
        <v>83.32</v>
      </c>
      <c r="DB7" s="39">
        <v>90.62</v>
      </c>
      <c r="DC7" s="39">
        <v>90.13</v>
      </c>
      <c r="DD7" s="39">
        <v>90.19</v>
      </c>
      <c r="DE7" s="39">
        <v>90.03</v>
      </c>
      <c r="DF7" s="39">
        <v>90.09</v>
      </c>
      <c r="DG7" s="39">
        <v>89.82</v>
      </c>
      <c r="DH7" s="39">
        <v>44.43</v>
      </c>
      <c r="DI7" s="39">
        <v>45.35</v>
      </c>
      <c r="DJ7" s="39">
        <v>46.09</v>
      </c>
      <c r="DK7" s="39">
        <v>46.94</v>
      </c>
      <c r="DL7" s="39">
        <v>47.8</v>
      </c>
      <c r="DM7" s="39">
        <v>48.01</v>
      </c>
      <c r="DN7" s="39">
        <v>48.01</v>
      </c>
      <c r="DO7" s="39">
        <v>48.86</v>
      </c>
      <c r="DP7" s="39">
        <v>49.6</v>
      </c>
      <c r="DQ7" s="39">
        <v>50.31</v>
      </c>
      <c r="DR7" s="39">
        <v>50.19</v>
      </c>
      <c r="DS7" s="39">
        <v>20.49</v>
      </c>
      <c r="DT7" s="39">
        <v>16.600000000000001</v>
      </c>
      <c r="DU7" s="39">
        <v>19.71</v>
      </c>
      <c r="DV7" s="39">
        <v>21.36</v>
      </c>
      <c r="DW7" s="39">
        <v>22.5</v>
      </c>
      <c r="DX7" s="39">
        <v>16.170000000000002</v>
      </c>
      <c r="DY7" s="39">
        <v>16.600000000000001</v>
      </c>
      <c r="DZ7" s="39">
        <v>18.510000000000002</v>
      </c>
      <c r="EA7" s="39">
        <v>20.49</v>
      </c>
      <c r="EB7" s="39">
        <v>21.34</v>
      </c>
      <c r="EC7" s="39">
        <v>20.63</v>
      </c>
      <c r="ED7" s="39">
        <v>1.1299999999999999</v>
      </c>
      <c r="EE7" s="39">
        <v>0.74</v>
      </c>
      <c r="EF7" s="39">
        <v>0.63</v>
      </c>
      <c r="EG7" s="39">
        <v>0.61</v>
      </c>
      <c r="EH7" s="39">
        <v>0.64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2022-01-13T23:44:19Z</cp:lastPrinted>
  <dcterms:created xsi:type="dcterms:W3CDTF">2021-12-03T06:50:56Z</dcterms:created>
  <dcterms:modified xsi:type="dcterms:W3CDTF">2022-01-17T05:27:47Z</dcterms:modified>
  <cp:category/>
</cp:coreProperties>
</file>