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N:\！！！新フォルダ！！！\20_総務Ｇ\02_下水道\03_決算統計\03経営分析表\R4年度決算\2.14まで修正依頼\磐田市\下水\"/>
    </mc:Choice>
  </mc:AlternateContent>
  <xr:revisionPtr revIDLastSave="0" documentId="13_ncr:1_{583CE394-D51A-426E-BAC0-D3C3EE848AA9}" xr6:coauthVersionLast="47" xr6:coauthVersionMax="47" xr10:uidLastSave="{00000000-0000-0000-0000-000000000000}"/>
  <workbookProtection workbookAlgorithmName="SHA-512" workbookHashValue="/hrxX2e1Stv5kO9Z/2dgQWelsnYEM0BIc8hbUZJF4z/PY9nbkSv5h6g7jYxrddLWy6OwLjrXIPEzaEkv4+pycQ==" workbookSaltValue="YbNPNmGjd3V1cr9JkdqWwA==" workbookSpinCount="100000" lockStructure="1"/>
  <bookViews>
    <workbookView xWindow="3165" yWindow="0" windowWidth="24525" windowHeight="154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W10" i="4"/>
  <c r="P10" i="4"/>
  <c r="I10" i="4"/>
  <c r="BB8" i="4"/>
  <c r="AD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<sst xmlns="http://schemas.openxmlformats.org/spreadsheetml/2006/main" count="253" uniqueCount="117">
  <si>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</si>
  <si>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</si>
  <si>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</si>
  <si>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</si>
  <si>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</si>
  <si>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</si>
  <si>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</si>
  <si>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</si>
  <si>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</si>
  <si>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</si>
  <si>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</si>
  <si>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</si>
  <si>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</si>
  <si>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</si>
  <si>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</si>
  <si>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</si>
  <si>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</si>
  <si>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</si>
  <si>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</si>
  <si>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</si>
  <si>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</si>
  <si>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</si>
  <si>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</si>
  <si>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</si>
  <si>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</si>
  <si>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</si>
  <si>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</si>
  <si>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</si>
  <si>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</si>
  <si>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</si>
  <si>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</si>
  <si>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</si>
  <si>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</si>
  <si>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</si>
  <si>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</si>
  <si>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</si>
  <si>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</si>
  <si>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</si>
  <si>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</si>
  <si>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</si>
  <si>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</si>
  <si>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</si>
  <si>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</si>
  <si>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</si>
  <si>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</si>
  <si>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</si>
  <si>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</si>
  <si>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</si>
  <si>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</si>
  <si>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</si>
  <si>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</si>
  <si>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</si>
  <si>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</si>
  <si>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</si>
  <si>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</si>
  <si>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</si>
  <si>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</si>
  <si>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</si>
  <si>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</si>
  <si>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</si>
  <si>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</si>
  <si>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</si>
  <si>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</si>
  <si>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</si>
  <si>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</si>
  <si>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</si>
  <si>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</si>
  <si>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</si>
  <si>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</si>
  <si>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</si>
  <si>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</si>
  <si>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</si>
  <si>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</si>
  <si>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</si>
  <si>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</si>
  <si>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</si>
  <si>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</si>
  <si>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</si>
  <si>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</si>
  <si>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</si>
  <si>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</si>
  <si>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</si>
  <si>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</si>
  <si>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</si>
  <si>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</si>
  <si>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</si>
  <si>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</si>
  <si>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</si>
  <si>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</si>
  <si>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</si>
  <si>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</si>
  <si>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</si>
  <si>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</si>
  <si>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</si>
  <si>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</si>
  <si>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</si>
  <si>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</si>
  <si>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</si>
  <si>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</si>
  <si>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</si>
  <si>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</si>
  <si>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</si>
  <si>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</si>
  <si>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</si>
  <si>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</si>
  <si>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</si>
  <si>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</si>
  <si>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</si>
  <si>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</si>
  <si>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</si>
  <si>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</si>
  <si>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</si>
  <si>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</si>
  <si>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</si>
  <si>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磐田市下水道事業は、昭和56年度から資本費投資を開始しており、現時点では老朽管は存在しない。
　「①有形固定資産減価償却率」については、令和元年度に公営企業会計へ移行したため、累積は非常に低いものとなっているが、今後、減価償却を重ねていくことにより上昇していくこととなる。</t>
    <phoneticPr fontId="4"/>
  </si>
  <si>
    <t xml:space="preserve">  本市事業の課題として、経費回収率が低く、一般会計からの繰入金に依存している割合が高いことが挙げられる。
　経営状況を改善するため、令和3年8月から上下水道事業審議会に諮問して使用料の適正化を検討した結果、令和5年4月1日から平均改定率13.9％の使用料改定を行うことで、安定して適正な使用料収入の確保を目指していくこととなった。また、使用料改定に伴い、今後投資・財政計画を見直し、計画的な管路の整備、ストックマネジメントによる施設等の修繕を進め、健全な下水道事業の経営に努めていく。
※令和元年4月から地方公営企業法を全部適用したため、平成30年度以前のデータはありません。</t>
    <phoneticPr fontId="4"/>
  </si>
  <si>
    <t xml:space="preserve">  経営の健全性において、「①経常収支比率」は100％を超えており、収支の均衡は保たれているが、「⑤経費回収率」は0.87ポイント減少し、類似団体・全国平均よりも低く、引き続き100％を下回っており、汚水処理にかかる費用が使用料以外の収入(一般会計からの繰入金)により賄われている。
　また、「③流動比率」においては、企業債の償還金が減少傾向となっていることなどから、前年度よりも16.84ポイント改善し、類似団体・全国平均を上回ったが、100％を下回っているため、使用料単価を見直し適切な使用料収入を確保することが必要となる。
　「④企業債残高対事業規模比率」は、類似団体・全国平均よりも低く、償還のピークを過ぎているため、今後も数値は減少していくと思われる。
　経営の効率性において、「⑦施設利用率」は2.33ポイント減少し、引き続き類似団体・全国平均よりも低くなっている。将来の人口減少などを踏まえると、今後緩やかに減少していくと考えられることから、未普及地の解消・接続率の向上に努めるとともに、将来的には施設規模の適正化を図っていく必要がある。また「⑧水洗化率」では、類似団体を上回っているが、全国平均を若干下回っており、引き続き未接続世帯への啓発活動を実施し、接続率の向上を図っていく。</t>
    <rPh sb="428" eb="431">
      <t>ミフキュウ</t>
    </rPh>
    <rPh sb="431" eb="432">
      <t>チ</t>
    </rPh>
    <rPh sb="433" eb="435">
      <t>カイショウ</t>
    </rPh>
    <rPh sb="436" eb="438">
      <t>セツゾク</t>
    </rPh>
    <rPh sb="438" eb="439">
      <t>リツ</t>
    </rPh>
    <rPh sb="440" eb="442">
      <t>コウジョウ</t>
    </rPh>
    <rPh sb="443" eb="444">
      <t>ツト</t>
    </rPh>
    <rPh sb="451" eb="454">
      <t>ショウライテキ</t>
    </rPh>
    <rPh sb="456" eb="458">
      <t>シセツ</t>
    </rPh>
    <rPh sb="458" eb="460">
      <t>キボ</t>
    </rPh>
    <rPh sb="461" eb="464">
      <t>テキセイカ</t>
    </rPh>
    <rPh sb="465" eb="466">
      <t>ハカ</t>
    </rPh>
    <rPh sb="470" eb="4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</si>
</sst>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FD-403E-8FE3-92D9B7B926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0.09</c:v>
                </c:pt>
                <c:pt idx="3">
                  <c:v>0.17</c:v>
                </c:pt>
                <c:pt idx="4">
                  <c:v>0.13</c:v>
                </c:pt>
              </c:numCache>
            </c:numRef>
          </c:val>
          <c:smooth val="0"/>
          <c:extLst>
            <c:ext xmlns:c16="http://schemas.microsoft.com/office/drawing/2014/chart" uri="{C3380CC4-5D6E-409C-BE32-E72D297353CC}">
              <c16:uniqueId val="{00000001-FCFD-403E-8FE3-92D9B7B926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121.32</c:v>
                </c:pt>
                <c:pt idx="2">
                  <c:v>114.53</c:v>
                </c:pt>
                <c:pt idx="3">
                  <c:v>113.55</c:v>
                </c:pt>
                <c:pt idx="4">
                  <c:v>107.08</c:v>
                </c:pt>
              </c:numCache>
            </c:numRef>
          </c:val>
          <c:extLst>
            <c:ext xmlns:c16="http://schemas.microsoft.com/office/drawing/2014/chart" uri="{C3380CC4-5D6E-409C-BE32-E72D297353CC}">
              <c16:uniqueId val="{00000000-2784-45B1-A585-8C42A52C10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107.15</c:v>
                </c:pt>
                <c:pt idx="2">
                  <c:v>107.85</c:v>
                </c:pt>
                <c:pt idx="3">
                  <c:v>108.04</c:v>
                </c:pt>
                <c:pt idx="4">
                  <c:v>107.49</c:v>
                </c:pt>
              </c:numCache>
            </c:numRef>
          </c:val>
          <c:smooth val="0"/>
          <c:extLst>
            <c:ext xmlns:c16="http://schemas.microsoft.com/office/drawing/2014/chart" uri="{C3380CC4-5D6E-409C-BE32-E72D297353CC}">
              <c16:uniqueId val="{00000001-2784-45B1-A585-8C42A52C10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3.65</c:v>
                </c:pt>
                <c:pt idx="2">
                  <c:v>6.98</c:v>
                </c:pt>
                <c:pt idx="3">
                  <c:v>10.94</c:v>
                </c:pt>
                <c:pt idx="4">
                  <c:v>14.33</c:v>
                </c:pt>
              </c:numCache>
            </c:numRef>
          </c:val>
          <c:extLst>
            <c:ext xmlns:c16="http://schemas.microsoft.com/office/drawing/2014/chart" uri="{C3380CC4-5D6E-409C-BE32-E72D297353CC}">
              <c16:uniqueId val="{00000000-874E-41DF-AC38-238ADCE6E6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17.239999999999998</c:v>
                </c:pt>
                <c:pt idx="2">
                  <c:v>23.79</c:v>
                </c:pt>
                <c:pt idx="3">
                  <c:v>25.66</c:v>
                </c:pt>
                <c:pt idx="4">
                  <c:v>27.46</c:v>
                </c:pt>
              </c:numCache>
            </c:numRef>
          </c:val>
          <c:smooth val="0"/>
          <c:extLst>
            <c:ext xmlns:c16="http://schemas.microsoft.com/office/drawing/2014/chart" uri="{C3380CC4-5D6E-409C-BE32-E72D297353CC}">
              <c16:uniqueId val="{00000001-874E-41DF-AC38-238ADCE6E6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B6-44AC-BC36-0AA275D522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1.22</c:v>
                </c:pt>
                <c:pt idx="3">
                  <c:v>1.61</c:v>
                </c:pt>
                <c:pt idx="4">
                  <c:v>2.08</c:v>
                </c:pt>
              </c:numCache>
            </c:numRef>
          </c:val>
          <c:smooth val="0"/>
          <c:extLst>
            <c:ext xmlns:c16="http://schemas.microsoft.com/office/drawing/2014/chart" uri="{C3380CC4-5D6E-409C-BE32-E72D297353CC}">
              <c16:uniqueId val="{00000001-BDB6-44AC-BC36-0AA275D522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42-4878-8483-AC32D5AE45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15.68</c:v>
                </c:pt>
                <c:pt idx="2">
                  <c:v>4.72</c:v>
                </c:pt>
                <c:pt idx="3">
                  <c:v>4.49</c:v>
                </c:pt>
                <c:pt idx="4">
                  <c:v>5.41</c:v>
                </c:pt>
              </c:numCache>
            </c:numRef>
          </c:val>
          <c:smooth val="0"/>
          <c:extLst>
            <c:ext xmlns:c16="http://schemas.microsoft.com/office/drawing/2014/chart" uri="{C3380CC4-5D6E-409C-BE32-E72D297353CC}">
              <c16:uniqueId val="{00000001-FA42-4878-8483-AC32D5AE45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32.78</c:v>
                </c:pt>
                <c:pt idx="2">
                  <c:v>38.93</c:v>
                </c:pt>
                <c:pt idx="3">
                  <c:v>58.65</c:v>
                </c:pt>
                <c:pt idx="4">
                  <c:v>75.489999999999995</c:v>
                </c:pt>
              </c:numCache>
            </c:numRef>
          </c:val>
          <c:extLst>
            <c:ext xmlns:c16="http://schemas.microsoft.com/office/drawing/2014/chart" uri="{C3380CC4-5D6E-409C-BE32-E72D297353CC}">
              <c16:uniqueId val="{00000000-6C58-491C-A000-F7A7498EA4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46.82</c:v>
                </c:pt>
                <c:pt idx="2">
                  <c:v>67.930000000000007</c:v>
                </c:pt>
                <c:pt idx="3">
                  <c:v>68.53</c:v>
                </c:pt>
                <c:pt idx="4">
                  <c:v>69.180000000000007</c:v>
                </c:pt>
              </c:numCache>
            </c:numRef>
          </c:val>
          <c:smooth val="0"/>
          <c:extLst>
            <c:ext xmlns:c16="http://schemas.microsoft.com/office/drawing/2014/chart" uri="{C3380CC4-5D6E-409C-BE32-E72D297353CC}">
              <c16:uniqueId val="{00000001-6C58-491C-A000-F7A7498EA4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637.48</c:v>
                </c:pt>
                <c:pt idx="2">
                  <c:v>541.67999999999995</c:v>
                </c:pt>
                <c:pt idx="3">
                  <c:v>491.43</c:v>
                </c:pt>
                <c:pt idx="4">
                  <c:v>451.44</c:v>
                </c:pt>
              </c:numCache>
            </c:numRef>
          </c:val>
          <c:extLst>
            <c:ext xmlns:c16="http://schemas.microsoft.com/office/drawing/2014/chart" uri="{C3380CC4-5D6E-409C-BE32-E72D297353CC}">
              <c16:uniqueId val="{00000000-08B8-407E-ADC7-ED8E61CCF3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1028.05</c:v>
                </c:pt>
                <c:pt idx="2">
                  <c:v>857.88</c:v>
                </c:pt>
                <c:pt idx="3">
                  <c:v>825.1</c:v>
                </c:pt>
                <c:pt idx="4">
                  <c:v>789.87</c:v>
                </c:pt>
              </c:numCache>
            </c:numRef>
          </c:val>
          <c:smooth val="0"/>
          <c:extLst>
            <c:ext xmlns:c16="http://schemas.microsoft.com/office/drawing/2014/chart" uri="{C3380CC4-5D6E-409C-BE32-E72D297353CC}">
              <c16:uniqueId val="{00000001-08B8-407E-ADC7-ED8E61CCF3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73.62</c:v>
                </c:pt>
                <c:pt idx="2">
                  <c:v>69.59</c:v>
                </c:pt>
                <c:pt idx="3">
                  <c:v>78.09</c:v>
                </c:pt>
                <c:pt idx="4">
                  <c:v>77.22</c:v>
                </c:pt>
              </c:numCache>
            </c:numRef>
          </c:val>
          <c:extLst>
            <c:ext xmlns:c16="http://schemas.microsoft.com/office/drawing/2014/chart" uri="{C3380CC4-5D6E-409C-BE32-E72D297353CC}">
              <c16:uniqueId val="{00000000-ED08-4B07-9E9A-4CE9CBD664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94.73</c:v>
                </c:pt>
                <c:pt idx="2">
                  <c:v>94.97</c:v>
                </c:pt>
                <c:pt idx="3">
                  <c:v>97.07</c:v>
                </c:pt>
                <c:pt idx="4">
                  <c:v>98.06</c:v>
                </c:pt>
              </c:numCache>
            </c:numRef>
          </c:val>
          <c:smooth val="0"/>
          <c:extLst>
            <c:ext xmlns:c16="http://schemas.microsoft.com/office/drawing/2014/chart" uri="{C3380CC4-5D6E-409C-BE32-E72D297353CC}">
              <c16:uniqueId val="{00000001-ED08-4B07-9E9A-4CE9CBD664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160.86000000000001</c:v>
                </c:pt>
                <c:pt idx="2">
                  <c:v>169.15</c:v>
                </c:pt>
                <c:pt idx="3">
                  <c:v>150.69999999999999</c:v>
                </c:pt>
                <c:pt idx="4">
                  <c:v>152.25</c:v>
                </c:pt>
              </c:numCache>
            </c:numRef>
          </c:val>
          <c:extLst>
            <c:ext xmlns:c16="http://schemas.microsoft.com/office/drawing/2014/chart" uri="{C3380CC4-5D6E-409C-BE32-E72D297353CC}">
              <c16:uniqueId val="{00000000-0B33-4657-814F-0FFED8B7C2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160.91</c:v>
                </c:pt>
                <c:pt idx="2">
                  <c:v>159.49</c:v>
                </c:pt>
                <c:pt idx="3">
                  <c:v>157.81</c:v>
                </c:pt>
                <c:pt idx="4">
                  <c:v>157.37</c:v>
                </c:pt>
              </c:numCache>
            </c:numRef>
          </c:val>
          <c:smooth val="0"/>
          <c:extLst>
            <c:ext xmlns:c16="http://schemas.microsoft.com/office/drawing/2014/chart" uri="{C3380CC4-5D6E-409C-BE32-E72D297353CC}">
              <c16:uniqueId val="{00000001-0B33-4657-814F-0FFED8B7C2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57.46</c:v>
                </c:pt>
                <c:pt idx="2">
                  <c:v>56.35</c:v>
                </c:pt>
                <c:pt idx="3">
                  <c:v>56.8</c:v>
                </c:pt>
                <c:pt idx="4">
                  <c:v>54.47</c:v>
                </c:pt>
              </c:numCache>
            </c:numRef>
          </c:val>
          <c:extLst>
            <c:ext xmlns:c16="http://schemas.microsoft.com/office/drawing/2014/chart" uri="{C3380CC4-5D6E-409C-BE32-E72D297353CC}">
              <c16:uniqueId val="{00000000-DA18-46C5-82CD-369E77E224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61.4</c:v>
                </c:pt>
                <c:pt idx="2">
                  <c:v>65.28</c:v>
                </c:pt>
                <c:pt idx="3">
                  <c:v>64.92</c:v>
                </c:pt>
                <c:pt idx="4">
                  <c:v>64.14</c:v>
                </c:pt>
              </c:numCache>
            </c:numRef>
          </c:val>
          <c:smooth val="0"/>
          <c:extLst>
            <c:ext xmlns:c16="http://schemas.microsoft.com/office/drawing/2014/chart" uri="{C3380CC4-5D6E-409C-BE32-E72D297353CC}">
              <c16:uniqueId val="{00000001-DA18-46C5-82CD-369E77E224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94.48</c:v>
                </c:pt>
                <c:pt idx="2">
                  <c:v>94.14</c:v>
                </c:pt>
                <c:pt idx="3">
                  <c:v>94.06</c:v>
                </c:pt>
                <c:pt idx="4">
                  <c:v>93.91</c:v>
                </c:pt>
              </c:numCache>
            </c:numRef>
          </c:val>
          <c:extLst>
            <c:ext xmlns:c16="http://schemas.microsoft.com/office/drawing/2014/chart" uri="{C3380CC4-5D6E-409C-BE32-E72D297353CC}">
              <c16:uniqueId val="{00000000-480C-4FF8-AA67-E04B0DEA90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92.72</c:v>
                </c:pt>
                <c:pt idx="3">
                  <c:v>92.88</c:v>
                </c:pt>
                <c:pt idx="4">
                  <c:v>92.9</c:v>
                </c:pt>
              </c:numCache>
            </c:numRef>
          </c:val>
          <c:smooth val="0"/>
          <c:extLst>
            <c:ext xmlns:c16="http://schemas.microsoft.com/office/drawing/2014/chart" uri="{C3380CC4-5D6E-409C-BE32-E72D297353CC}">
              <c16:uniqueId val="{00000001-480C-4FF8-AA67-E04B0DEA90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1" zoomScaleNormal="100" workbookViewId="0">
      <selection activeCell="CD52" sqref="CD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磐田市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167520</v>
      </c>
      <c r="AM8" s="37"/>
      <c r="AN8" s="37"/>
      <c r="AO8" s="37"/>
      <c r="AP8" s="37"/>
      <c r="AQ8" s="37"/>
      <c r="AR8" s="37"/>
      <c r="AS8" s="37"/>
      <c r="AT8" s="38">
        <f>データ!T6</f>
        <v>163.44999999999999</v>
      </c>
      <c r="AU8" s="38"/>
      <c r="AV8" s="38"/>
      <c r="AW8" s="38"/>
      <c r="AX8" s="38"/>
      <c r="AY8" s="38"/>
      <c r="AZ8" s="38"/>
      <c r="BA8" s="38"/>
      <c r="BB8" s="38">
        <f>データ!U6</f>
        <v>1024.9000000000001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78.25</v>
      </c>
      <c r="J10" s="38"/>
      <c r="K10" s="38"/>
      <c r="L10" s="38"/>
      <c r="M10" s="38"/>
      <c r="N10" s="38"/>
      <c r="O10" s="38"/>
      <c r="P10" s="38">
        <f>データ!P6</f>
        <v>56.69</v>
      </c>
      <c r="Q10" s="38"/>
      <c r="R10" s="38"/>
      <c r="S10" s="38"/>
      <c r="T10" s="38"/>
      <c r="U10" s="38"/>
      <c r="V10" s="38"/>
      <c r="W10" s="38">
        <f>データ!Q6</f>
        <v>98.86</v>
      </c>
      <c r="X10" s="38"/>
      <c r="Y10" s="38"/>
      <c r="Z10" s="38"/>
      <c r="AA10" s="38"/>
      <c r="AB10" s="38"/>
      <c r="AC10" s="38"/>
      <c r="AD10" s="37">
        <f>データ!R6</f>
        <v>2262</v>
      </c>
      <c r="AE10" s="37"/>
      <c r="AF10" s="37"/>
      <c r="AG10" s="37"/>
      <c r="AH10" s="37"/>
      <c r="AI10" s="37"/>
      <c r="AJ10" s="37"/>
      <c r="AK10" s="2"/>
      <c r="AL10" s="37">
        <f>データ!V6</f>
        <v>94879</v>
      </c>
      <c r="AM10" s="37"/>
      <c r="AN10" s="37"/>
      <c r="AO10" s="37"/>
      <c r="AP10" s="37"/>
      <c r="AQ10" s="37"/>
      <c r="AR10" s="37"/>
      <c r="AS10" s="37"/>
      <c r="AT10" s="38">
        <f>データ!W6</f>
        <v>21.45</v>
      </c>
      <c r="AU10" s="38"/>
      <c r="AV10" s="38"/>
      <c r="AW10" s="38"/>
      <c r="AX10" s="38"/>
      <c r="AY10" s="38"/>
      <c r="AZ10" s="38"/>
      <c r="BA10" s="38"/>
      <c r="BB10" s="38">
        <f>データ!X6</f>
        <v>4423.26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ZKnRmsIwscF1uF97THQ0KNIF8Yc/XE0hN1dtJm3p6f3A1MOaT7Gy3iZW6PKeevUQGy3T17iLCqzhH6OedQCQQ==" saltValue="tDvEp/kuRhLrJ0ypv1oC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222119</v>
      </c>
      <c r="D6" s="19">
        <f t="shared" si="3"/>
        <v>46</v>
      </c>
      <c r="E6" s="19">
        <f t="shared" si="3"/>
        <v>17</v>
      </c>
      <c r="F6" s="19">
        <f t="shared" si="3"/>
        <v>1</v>
      </c>
      <c r="G6" s="19">
        <f t="shared" si="3"/>
        <v>0</v>
      </c>
      <c r="H6" s="19" t="str">
        <f t="shared" si="3"/>
        <v>静岡県　磐田市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78.25</v>
      </c>
      <c r="P6" s="20">
        <f t="shared" si="3"/>
        <v>56.69</v>
      </c>
      <c r="Q6" s="20">
        <f t="shared" si="3"/>
        <v>98.86</v>
      </c>
      <c r="R6" s="20">
        <f t="shared" si="3"/>
        <v>2262</v>
      </c>
      <c r="S6" s="20">
        <f t="shared" si="3"/>
        <v>167520</v>
      </c>
      <c r="T6" s="20">
        <f t="shared" si="3"/>
        <v>163.44999999999999</v>
      </c>
      <c r="U6" s="20">
        <f t="shared" si="3"/>
        <v>1024.9000000000001</v>
      </c>
      <c r="V6" s="20">
        <f t="shared" si="3"/>
        <v>94879</v>
      </c>
      <c r="W6" s="20">
        <f t="shared" si="3"/>
        <v>21.45</v>
      </c>
      <c r="X6" s="20">
        <f t="shared" si="3"/>
        <v>4423.26</v>
      </c>
      <c r="Y6" s="21" t="str">
        <f>IF(Y7="",NA(),Y7)</f>
        <v>-</v>
      </c>
      <c r="Z6" s="21">
        <f t="shared" ref="Z6:AH6" si="4">IF(Z7="",NA(),Z7)</f>
        <v>121.32</v>
      </c>
      <c r="AA6" s="21">
        <f t="shared" si="4"/>
        <v>114.53</v>
      </c>
      <c r="AB6" s="21">
        <f t="shared" si="4"/>
        <v>113.55</v>
      </c>
      <c r="AC6" s="21">
        <f t="shared" si="4"/>
        <v>107.08</v>
      </c>
      <c r="AD6" s="21" t="str">
        <f t="shared" si="4"/>
        <v>-</v>
      </c>
      <c r="AE6" s="21">
        <f t="shared" si="4"/>
        <v>107.15</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15.68</v>
      </c>
      <c r="AQ6" s="21">
        <f t="shared" si="5"/>
        <v>4.72</v>
      </c>
      <c r="AR6" s="21">
        <f t="shared" si="5"/>
        <v>4.49</v>
      </c>
      <c r="AS6" s="21">
        <f t="shared" si="5"/>
        <v>5.41</v>
      </c>
      <c r="AT6" s="20" t="str">
        <f>IF(AT7="","",IF(AT7="-","【-】","【"&amp;SUBSTITUTE(TEXT(AT7,"#,##0.00"),"-","△")&amp;"】"))</f>
        <v>【3.15】</v>
      </c>
      <c r="AU6" s="21" t="str">
        <f>IF(AU7="",NA(),AU7)</f>
        <v>-</v>
      </c>
      <c r="AV6" s="21">
        <f t="shared" ref="AV6:BD6" si="6">IF(AV7="",NA(),AV7)</f>
        <v>32.78</v>
      </c>
      <c r="AW6" s="21">
        <f t="shared" si="6"/>
        <v>38.93</v>
      </c>
      <c r="AX6" s="21">
        <f t="shared" si="6"/>
        <v>58.65</v>
      </c>
      <c r="AY6" s="21">
        <f t="shared" si="6"/>
        <v>75.489999999999995</v>
      </c>
      <c r="AZ6" s="21" t="str">
        <f t="shared" si="6"/>
        <v>-</v>
      </c>
      <c r="BA6" s="21">
        <f t="shared" si="6"/>
        <v>46.82</v>
      </c>
      <c r="BB6" s="21">
        <f t="shared" si="6"/>
        <v>67.930000000000007</v>
      </c>
      <c r="BC6" s="21">
        <f t="shared" si="6"/>
        <v>68.53</v>
      </c>
      <c r="BD6" s="21">
        <f t="shared" si="6"/>
        <v>69.180000000000007</v>
      </c>
      <c r="BE6" s="20" t="str">
        <f>IF(BE7="","",IF(BE7="-","【-】","【"&amp;SUBSTITUTE(TEXT(BE7,"#,##0.00"),"-","△")&amp;"】"))</f>
        <v>【73.44】</v>
      </c>
      <c r="BF6" s="21" t="str">
        <f>IF(BF7="",NA(),BF7)</f>
        <v>-</v>
      </c>
      <c r="BG6" s="21">
        <f t="shared" ref="BG6:BO6" si="7">IF(BG7="",NA(),BG7)</f>
        <v>637.48</v>
      </c>
      <c r="BH6" s="21">
        <f t="shared" si="7"/>
        <v>541.67999999999995</v>
      </c>
      <c r="BI6" s="21">
        <f t="shared" si="7"/>
        <v>491.43</v>
      </c>
      <c r="BJ6" s="21">
        <f t="shared" si="7"/>
        <v>451.44</v>
      </c>
      <c r="BK6" s="21" t="str">
        <f t="shared" si="7"/>
        <v>-</v>
      </c>
      <c r="BL6" s="21">
        <f t="shared" si="7"/>
        <v>1028.05</v>
      </c>
      <c r="BM6" s="21">
        <f t="shared" si="7"/>
        <v>857.88</v>
      </c>
      <c r="BN6" s="21">
        <f t="shared" si="7"/>
        <v>825.1</v>
      </c>
      <c r="BO6" s="21">
        <f t="shared" si="7"/>
        <v>789.87</v>
      </c>
      <c r="BP6" s="20" t="str">
        <f>IF(BP7="","",IF(BP7="-","【-】","【"&amp;SUBSTITUTE(TEXT(BP7,"#,##0.00"),"-","△")&amp;"】"))</f>
        <v>【652.82】</v>
      </c>
      <c r="BQ6" s="21" t="str">
        <f>IF(BQ7="",NA(),BQ7)</f>
        <v>-</v>
      </c>
      <c r="BR6" s="21">
        <f t="shared" ref="BR6:BZ6" si="8">IF(BR7="",NA(),BR7)</f>
        <v>73.62</v>
      </c>
      <c r="BS6" s="21">
        <f t="shared" si="8"/>
        <v>69.59</v>
      </c>
      <c r="BT6" s="21">
        <f t="shared" si="8"/>
        <v>78.09</v>
      </c>
      <c r="BU6" s="21">
        <f t="shared" si="8"/>
        <v>77.22</v>
      </c>
      <c r="BV6" s="21" t="str">
        <f t="shared" si="8"/>
        <v>-</v>
      </c>
      <c r="BW6" s="21">
        <f t="shared" si="8"/>
        <v>94.73</v>
      </c>
      <c r="BX6" s="21">
        <f t="shared" si="8"/>
        <v>94.97</v>
      </c>
      <c r="BY6" s="21">
        <f t="shared" si="8"/>
        <v>97.07</v>
      </c>
      <c r="BZ6" s="21">
        <f t="shared" si="8"/>
        <v>98.06</v>
      </c>
      <c r="CA6" s="20" t="str">
        <f>IF(CA7="","",IF(CA7="-","【-】","【"&amp;SUBSTITUTE(TEXT(CA7,"#,##0.00"),"-","△")&amp;"】"))</f>
        <v>【97.61】</v>
      </c>
      <c r="CB6" s="21" t="str">
        <f>IF(CB7="",NA(),CB7)</f>
        <v>-</v>
      </c>
      <c r="CC6" s="21">
        <f t="shared" ref="CC6:CK6" si="9">IF(CC7="",NA(),CC7)</f>
        <v>160.86000000000001</v>
      </c>
      <c r="CD6" s="21">
        <f t="shared" si="9"/>
        <v>169.15</v>
      </c>
      <c r="CE6" s="21">
        <f t="shared" si="9"/>
        <v>150.69999999999999</v>
      </c>
      <c r="CF6" s="21">
        <f t="shared" si="9"/>
        <v>152.25</v>
      </c>
      <c r="CG6" s="21" t="str">
        <f t="shared" si="9"/>
        <v>-</v>
      </c>
      <c r="CH6" s="21">
        <f t="shared" si="9"/>
        <v>160.91</v>
      </c>
      <c r="CI6" s="21">
        <f t="shared" si="9"/>
        <v>159.49</v>
      </c>
      <c r="CJ6" s="21">
        <f t="shared" si="9"/>
        <v>157.81</v>
      </c>
      <c r="CK6" s="21">
        <f t="shared" si="9"/>
        <v>157.37</v>
      </c>
      <c r="CL6" s="20" t="str">
        <f>IF(CL7="","",IF(CL7="-","【-】","【"&amp;SUBSTITUTE(TEXT(CL7,"#,##0.00"),"-","△")&amp;"】"))</f>
        <v>【138.29】</v>
      </c>
      <c r="CM6" s="21" t="str">
        <f>IF(CM7="",NA(),CM7)</f>
        <v>-</v>
      </c>
      <c r="CN6" s="21">
        <f t="shared" ref="CN6:CV6" si="10">IF(CN7="",NA(),CN7)</f>
        <v>57.46</v>
      </c>
      <c r="CO6" s="21">
        <f t="shared" si="10"/>
        <v>56.35</v>
      </c>
      <c r="CP6" s="21">
        <f t="shared" si="10"/>
        <v>56.8</v>
      </c>
      <c r="CQ6" s="21">
        <f t="shared" si="10"/>
        <v>54.47</v>
      </c>
      <c r="CR6" s="21" t="str">
        <f t="shared" si="10"/>
        <v>-</v>
      </c>
      <c r="CS6" s="21">
        <f t="shared" si="10"/>
        <v>61.4</v>
      </c>
      <c r="CT6" s="21">
        <f t="shared" si="10"/>
        <v>65.28</v>
      </c>
      <c r="CU6" s="21">
        <f t="shared" si="10"/>
        <v>64.92</v>
      </c>
      <c r="CV6" s="21">
        <f t="shared" si="10"/>
        <v>64.14</v>
      </c>
      <c r="CW6" s="20" t="str">
        <f>IF(CW7="","",IF(CW7="-","【-】","【"&amp;SUBSTITUTE(TEXT(CW7,"#,##0.00"),"-","△")&amp;"】"))</f>
        <v>【59.10】</v>
      </c>
      <c r="CX6" s="21" t="str">
        <f>IF(CX7="",NA(),CX7)</f>
        <v>-</v>
      </c>
      <c r="CY6" s="21">
        <f t="shared" ref="CY6:DG6" si="11">IF(CY7="",NA(),CY7)</f>
        <v>94.48</v>
      </c>
      <c r="CZ6" s="21">
        <f t="shared" si="11"/>
        <v>94.14</v>
      </c>
      <c r="DA6" s="21">
        <f t="shared" si="11"/>
        <v>94.06</v>
      </c>
      <c r="DB6" s="21">
        <f t="shared" si="11"/>
        <v>93.91</v>
      </c>
      <c r="DC6" s="21" t="str">
        <f t="shared" si="11"/>
        <v>-</v>
      </c>
      <c r="DD6" s="21">
        <f t="shared" si="11"/>
        <v>86.28</v>
      </c>
      <c r="DE6" s="21">
        <f t="shared" si="11"/>
        <v>92.72</v>
      </c>
      <c r="DF6" s="21">
        <f t="shared" si="11"/>
        <v>92.88</v>
      </c>
      <c r="DG6" s="21">
        <f t="shared" si="11"/>
        <v>92.9</v>
      </c>
      <c r="DH6" s="20" t="str">
        <f>IF(DH7="","",IF(DH7="-","【-】","【"&amp;SUBSTITUTE(TEXT(DH7,"#,##0.00"),"-","△")&amp;"】"))</f>
        <v>【95.82】</v>
      </c>
      <c r="DI6" s="21" t="str">
        <f>IF(DI7="",NA(),DI7)</f>
        <v>-</v>
      </c>
      <c r="DJ6" s="21">
        <f t="shared" ref="DJ6:DR6" si="12">IF(DJ7="",NA(),DJ7)</f>
        <v>3.65</v>
      </c>
      <c r="DK6" s="21">
        <f t="shared" si="12"/>
        <v>6.98</v>
      </c>
      <c r="DL6" s="21">
        <f t="shared" si="12"/>
        <v>10.94</v>
      </c>
      <c r="DM6" s="21">
        <f t="shared" si="12"/>
        <v>14.33</v>
      </c>
      <c r="DN6" s="21" t="str">
        <f t="shared" si="12"/>
        <v>-</v>
      </c>
      <c r="DO6" s="21">
        <f t="shared" si="12"/>
        <v>17.239999999999998</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0.09</v>
      </c>
      <c r="EM6" s="21">
        <f t="shared" si="14"/>
        <v>0.17</v>
      </c>
      <c r="EN6" s="21">
        <f t="shared" si="14"/>
        <v>0.13</v>
      </c>
      <c r="EO6" s="20" t="str">
        <f>IF(EO7="","",IF(EO7="-","【-】","【"&amp;SUBSTITUTE(TEXT(EO7,"#,##0.00"),"-","△")&amp;"】"))</f>
        <v>【0.23】</v>
      </c>
    </row>
    <row r="7" spans="1:148" s="22" customFormat="1" x14ac:dyDescent="0.15">
      <c r="A7" s="14"/>
      <c r="B7" s="23">
        <v>2022</v>
      </c>
      <c r="C7" s="23">
        <v>222119</v>
      </c>
      <c r="D7" s="23">
        <v>46</v>
      </c>
      <c r="E7" s="23">
        <v>17</v>
      </c>
      <c r="F7" s="23">
        <v>1</v>
      </c>
      <c r="G7" s="23">
        <v>0</v>
      </c>
      <c r="H7" s="23" t="s">
        <v>96</v>
      </c>
      <c r="I7" s="23" t="s">
        <v>97</v>
      </c>
      <c r="J7" s="23" t="s">
        <v>98</v>
      </c>
      <c r="K7" s="23" t="s">
        <v>99</v>
      </c>
      <c r="L7" s="23" t="s">
        <v>100</v>
      </c>
      <c r="M7" s="23" t="s">
        <v>101</v>
      </c>
      <c r="N7" s="24" t="s">
        <v>102</v>
      </c>
      <c r="O7" s="24">
        <v>78.25</v>
      </c>
      <c r="P7" s="24">
        <v>56.69</v>
      </c>
      <c r="Q7" s="24">
        <v>98.86</v>
      </c>
      <c r="R7" s="24">
        <v>2262</v>
      </c>
      <c r="S7" s="24">
        <v>167520</v>
      </c>
      <c r="T7" s="24">
        <v>163.44999999999999</v>
      </c>
      <c r="U7" s="24">
        <v>1024.9000000000001</v>
      </c>
      <c r="V7" s="24">
        <v>94879</v>
      </c>
      <c r="W7" s="24">
        <v>21.45</v>
      </c>
      <c r="X7" s="24">
        <v>4423.26</v>
      </c>
      <c r="Y7" s="24" t="s">
        <v>102</v>
      </c>
      <c r="Z7" s="24">
        <v>121.32</v>
      </c>
      <c r="AA7" s="24">
        <v>114.53</v>
      </c>
      <c r="AB7" s="24">
        <v>113.55</v>
      </c>
      <c r="AC7" s="24">
        <v>107.08</v>
      </c>
      <c r="AD7" s="24" t="s">
        <v>102</v>
      </c>
      <c r="AE7" s="24">
        <v>107.15</v>
      </c>
      <c r="AF7" s="24">
        <v>107.85</v>
      </c>
      <c r="AG7" s="24">
        <v>108.04</v>
      </c>
      <c r="AH7" s="24">
        <v>107.49</v>
      </c>
      <c r="AI7" s="24">
        <v>106.11</v>
      </c>
      <c r="AJ7" s="24" t="s">
        <v>102</v>
      </c>
      <c r="AK7" s="24">
        <v>0</v>
      </c>
      <c r="AL7" s="24">
        <v>0</v>
      </c>
      <c r="AM7" s="24">
        <v>0</v>
      </c>
      <c r="AN7" s="24">
        <v>0</v>
      </c>
      <c r="AO7" s="24" t="s">
        <v>102</v>
      </c>
      <c r="AP7" s="24">
        <v>15.68</v>
      </c>
      <c r="AQ7" s="24">
        <v>4.72</v>
      </c>
      <c r="AR7" s="24">
        <v>4.49</v>
      </c>
      <c r="AS7" s="24">
        <v>5.41</v>
      </c>
      <c r="AT7" s="24">
        <v>3.15</v>
      </c>
      <c r="AU7" s="24" t="s">
        <v>102</v>
      </c>
      <c r="AV7" s="24">
        <v>32.78</v>
      </c>
      <c r="AW7" s="24">
        <v>38.93</v>
      </c>
      <c r="AX7" s="24">
        <v>58.65</v>
      </c>
      <c r="AY7" s="24">
        <v>75.489999999999995</v>
      </c>
      <c r="AZ7" s="24" t="s">
        <v>102</v>
      </c>
      <c r="BA7" s="24">
        <v>46.82</v>
      </c>
      <c r="BB7" s="24">
        <v>67.930000000000007</v>
      </c>
      <c r="BC7" s="24">
        <v>68.53</v>
      </c>
      <c r="BD7" s="24">
        <v>69.180000000000007</v>
      </c>
      <c r="BE7" s="24">
        <v>73.44</v>
      </c>
      <c r="BF7" s="24" t="s">
        <v>102</v>
      </c>
      <c r="BG7" s="24">
        <v>637.48</v>
      </c>
      <c r="BH7" s="24">
        <v>541.67999999999995</v>
      </c>
      <c r="BI7" s="24">
        <v>491.43</v>
      </c>
      <c r="BJ7" s="24">
        <v>451.44</v>
      </c>
      <c r="BK7" s="24" t="s">
        <v>102</v>
      </c>
      <c r="BL7" s="24">
        <v>1028.05</v>
      </c>
      <c r="BM7" s="24">
        <v>857.88</v>
      </c>
      <c r="BN7" s="24">
        <v>825.1</v>
      </c>
      <c r="BO7" s="24">
        <v>789.87</v>
      </c>
      <c r="BP7" s="24">
        <v>652.82000000000005</v>
      </c>
      <c r="BQ7" s="24" t="s">
        <v>102</v>
      </c>
      <c r="BR7" s="24">
        <v>73.62</v>
      </c>
      <c r="BS7" s="24">
        <v>69.59</v>
      </c>
      <c r="BT7" s="24">
        <v>78.09</v>
      </c>
      <c r="BU7" s="24">
        <v>77.22</v>
      </c>
      <c r="BV7" s="24" t="s">
        <v>102</v>
      </c>
      <c r="BW7" s="24">
        <v>94.73</v>
      </c>
      <c r="BX7" s="24">
        <v>94.97</v>
      </c>
      <c r="BY7" s="24">
        <v>97.07</v>
      </c>
      <c r="BZ7" s="24">
        <v>98.06</v>
      </c>
      <c r="CA7" s="24">
        <v>97.61</v>
      </c>
      <c r="CB7" s="24" t="s">
        <v>102</v>
      </c>
      <c r="CC7" s="24">
        <v>160.86000000000001</v>
      </c>
      <c r="CD7" s="24">
        <v>169.15</v>
      </c>
      <c r="CE7" s="24">
        <v>150.69999999999999</v>
      </c>
      <c r="CF7" s="24">
        <v>152.25</v>
      </c>
      <c r="CG7" s="24" t="s">
        <v>102</v>
      </c>
      <c r="CH7" s="24">
        <v>160.91</v>
      </c>
      <c r="CI7" s="24">
        <v>159.49</v>
      </c>
      <c r="CJ7" s="24">
        <v>157.81</v>
      </c>
      <c r="CK7" s="24">
        <v>157.37</v>
      </c>
      <c r="CL7" s="24">
        <v>138.29</v>
      </c>
      <c r="CM7" s="24" t="s">
        <v>102</v>
      </c>
      <c r="CN7" s="24">
        <v>57.46</v>
      </c>
      <c r="CO7" s="24">
        <v>56.35</v>
      </c>
      <c r="CP7" s="24">
        <v>56.8</v>
      </c>
      <c r="CQ7" s="24">
        <v>54.47</v>
      </c>
      <c r="CR7" s="24" t="s">
        <v>102</v>
      </c>
      <c r="CS7" s="24">
        <v>61.4</v>
      </c>
      <c r="CT7" s="24">
        <v>65.28</v>
      </c>
      <c r="CU7" s="24">
        <v>64.92</v>
      </c>
      <c r="CV7" s="24">
        <v>64.14</v>
      </c>
      <c r="CW7" s="24">
        <v>59.1</v>
      </c>
      <c r="CX7" s="24" t="s">
        <v>102</v>
      </c>
      <c r="CY7" s="24">
        <v>94.48</v>
      </c>
      <c r="CZ7" s="24">
        <v>94.14</v>
      </c>
      <c r="DA7" s="24">
        <v>94.06</v>
      </c>
      <c r="DB7" s="24">
        <v>93.91</v>
      </c>
      <c r="DC7" s="24" t="s">
        <v>102</v>
      </c>
      <c r="DD7" s="24">
        <v>86.28</v>
      </c>
      <c r="DE7" s="24">
        <v>92.72</v>
      </c>
      <c r="DF7" s="24">
        <v>92.88</v>
      </c>
      <c r="DG7" s="24">
        <v>92.9</v>
      </c>
      <c r="DH7" s="24">
        <v>95.82</v>
      </c>
      <c r="DI7" s="24" t="s">
        <v>102</v>
      </c>
      <c r="DJ7" s="24">
        <v>3.65</v>
      </c>
      <c r="DK7" s="24">
        <v>6.98</v>
      </c>
      <c r="DL7" s="24">
        <v>10.94</v>
      </c>
      <c r="DM7" s="24">
        <v>14.33</v>
      </c>
      <c r="DN7" s="24" t="s">
        <v>102</v>
      </c>
      <c r="DO7" s="24">
        <v>17.239999999999998</v>
      </c>
      <c r="DP7" s="24">
        <v>23.79</v>
      </c>
      <c r="DQ7" s="24">
        <v>25.66</v>
      </c>
      <c r="DR7" s="24">
        <v>27.46</v>
      </c>
      <c r="DS7" s="24">
        <v>39.74</v>
      </c>
      <c r="DT7" s="24" t="s">
        <v>102</v>
      </c>
      <c r="DU7" s="24">
        <v>0</v>
      </c>
      <c r="DV7" s="24">
        <v>0</v>
      </c>
      <c r="DW7" s="24">
        <v>0</v>
      </c>
      <c r="DX7" s="24">
        <v>0</v>
      </c>
      <c r="DY7" s="24" t="s">
        <v>102</v>
      </c>
      <c r="DZ7" s="24">
        <v>0.11</v>
      </c>
      <c r="EA7" s="24">
        <v>1.22</v>
      </c>
      <c r="EB7" s="24">
        <v>1.61</v>
      </c>
      <c r="EC7" s="24">
        <v>2.08</v>
      </c>
      <c r="ED7" s="24">
        <v>7.62</v>
      </c>
      <c r="EE7" s="24" t="s">
        <v>102</v>
      </c>
      <c r="EF7" s="24">
        <v>0</v>
      </c>
      <c r="EG7" s="24">
        <v>0</v>
      </c>
      <c r="EH7" s="24">
        <v>0</v>
      </c>
      <c r="EI7" s="24">
        <v>0</v>
      </c>
      <c r="EJ7" s="24" t="s">
        <v>102</v>
      </c>
      <c r="EK7" s="24">
        <v>0.12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CL6127</cp:lastModifiedBy>
  <dcterms:created xsi:type="dcterms:W3CDTF">2023-12-12T00:47:26Z</dcterms:created>
  <dcterms:modified xsi:type="dcterms:W3CDTF">2024-02-13T01:53:18Z</dcterms:modified>
  <cp:category/>
</cp:coreProperties>
</file>