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N:\！！！新フォルダ！！！\20_総務Ｇ\01_上水道\03_決算統計\経営比較分析表\R04\【214（水）〆】公営企業に係る経営比較分析表（令和４年度決算）の分析等について（確認依頼）\"/>
    </mc:Choice>
  </mc:AlternateContent>
  <xr:revisionPtr revIDLastSave="0" documentId="13_ncr:1_{CCD4DFF1-3553-48DD-A987-BC89548BAB4F}" xr6:coauthVersionLast="47" xr6:coauthVersionMax="47" xr10:uidLastSave="{00000000-0000-0000-0000-000000000000}"/>
  <workbookProtection workbookAlgorithmName="SHA-512" workbookHashValue="LyR7WxdXkEV2TKpXfySAtq0RY0bdtvLQHFPmESq6z72hh2hJwUh/pBSM8iVnBZwStabmEYI2rjIOqVLpw7GRiw==" workbookSaltValue="v5Vfi8E1BJnT5Uftweu0cw==" workbookSpinCount="100000" lockStructure="1"/>
  <bookViews>
    <workbookView xWindow="-118" yWindow="-118" windowWidth="25370" windowHeight="1366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F85" i="4"/>
  <c r="E85" i="4"/>
  <c r="W10" i="4"/>
  <c r="P10" i="4"/>
  <c r="B10" i="4"/>
  <c r="AD8" i="4"/>
  <c r="W8" i="4"/>
  <c r="P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<sst xmlns="http://schemas.openxmlformats.org/spreadsheetml/2006/main" count="228" uniqueCount="115">
  <si>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</si>
  <si>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</si>
  <si>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</si>
  <si>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</si>
  <si>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</si>
  <si>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</si>
  <si>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</si>
  <si>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</si>
  <si>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</si>
  <si>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</si>
  <si>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</si>
  <si>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</si>
  <si>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</si>
  <si>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</si>
  <si>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</si>
  <si>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</si>
  <si>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</si>
  <si>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</si>
  <si>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</si>
  <si>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</si>
  <si>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</si>
  <si>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</si>
  <si>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</si>
  <si>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</si>
  <si>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</si>
  <si>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</si>
  <si>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</si>
  <si>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</si>
  <si>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</si>
  <si>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</si>
  <si>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</si>
  <si>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</si>
  <si>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</si>
  <si>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</si>
  <si>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</si>
  <si>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</si>
  <si>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</si>
  <si>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</si>
  <si>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</si>
  <si>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</si>
  <si>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</si>
  <si>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</si>
  <si>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</si>
  <si>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</si>
  <si>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</si>
  <si>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</si>
  <si>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</si>
  <si>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</si>
  <si>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</si>
  <si>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</si>
  <si>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</si>
  <si>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</si>
  <si>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</si>
  <si>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</si>
  <si>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</si>
  <si>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</si>
  <si>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</si>
  <si>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</si>
  <si>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</si>
  <si>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</si>
  <si>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</si>
  <si>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</si>
  <si>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</si>
  <si>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</si>
  <si>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</si>
  <si>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</si>
  <si>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</si>
  <si>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</si>
  <si>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</si>
  <si>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</si>
  <si>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</si>
  <si>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</si>
  <si>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</si>
  <si>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</si>
  <si>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</si>
  <si>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</si>
  <si>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</si>
  <si>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</si>
  <si>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</si>
  <si>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</si>
  <si>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</si>
  <si>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</si>
  <si>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</si>
  <si>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</si>
  <si>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</si>
  <si>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</si>
  <si>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</si>
  <si>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</si>
  <si>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</si>
  <si>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</si>
  <si>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</si>
  <si>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</si>
  <si>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</si>
  <si>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</si>
  <si>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</si>
  <si>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</si>
  <si>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</si>
  <si>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</si>
  <si>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</si>
  <si>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</si>
  <si>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</si>
  <si>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</si>
  <si>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</si>
  <si>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</si>
  <si>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</si>
  <si>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</si>
  <si>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</si>
  <si>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</si>
  <si>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</si>
  <si>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</si>
  <si>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</si>
  <si>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</si>
  <si>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t>
    </r>
    <r>
      <rPr>
        <sz val="11"/>
        <color theme="1"/>
        <rFont val="ＭＳ ゴシック"/>
        <family val="3"/>
        <charset val="128"/>
      </rPr>
      <t>経営状況については概ね良好な状態であるが、給水収益の減少のみならず、電気代高騰による動力費の増加など、経営に影響を与える事態が発生し、当年度純利益は前年度より減少した。社会情勢が先行き不透明な昨今ではあるが、今後も良好な経営を維持すべく、経費の削減及び有収率の向上に努める必要がある。
　また、老朽化の状況については、多くの配水管が耐用年数を迎えており、効率的な管路更新を進める必要がある。
　これらの状況を踏まえ、引き続き管路更新計画に基づいて老朽管更新に取り組んでいくとともに、経費の削減やダウンサイジングの検討等により経営の健全化に努める。</t>
    </r>
    <rPh sb="35" eb="38">
      <t>デンキダイ</t>
    </rPh>
    <rPh sb="38" eb="40">
      <t>コウトウ</t>
    </rPh>
    <rPh sb="43" eb="45">
      <t>ドウリョク</t>
    </rPh>
    <rPh sb="45" eb="46">
      <t>ヒ</t>
    </rPh>
    <rPh sb="47" eb="49">
      <t>ゾウカ</t>
    </rPh>
    <rPh sb="52" eb="54">
      <t>ケイエイ</t>
    </rPh>
    <rPh sb="55" eb="57">
      <t>エイキョウ</t>
    </rPh>
    <rPh sb="58" eb="59">
      <t>アタ</t>
    </rPh>
    <rPh sb="61" eb="63">
      <t>ジタイ</t>
    </rPh>
    <rPh sb="64" eb="66">
      <t>ハッセイ</t>
    </rPh>
    <rPh sb="68" eb="71">
      <t>トウネンド</t>
    </rPh>
    <rPh sb="71" eb="74">
      <t>ジュンリエキ</t>
    </rPh>
    <rPh sb="75" eb="78">
      <t>ゼンネンド</t>
    </rPh>
    <rPh sb="80" eb="82">
      <t>ゲンショウ</t>
    </rPh>
    <rPh sb="85" eb="87">
      <t>シャカイ</t>
    </rPh>
    <rPh sb="87" eb="89">
      <t>ジョウセイ</t>
    </rPh>
    <rPh sb="90" eb="92">
      <t>サキユ</t>
    </rPh>
    <rPh sb="93" eb="96">
      <t>フトウメイ</t>
    </rPh>
    <rPh sb="97" eb="99">
      <t>サッコン</t>
    </rPh>
    <rPh sb="105" eb="107">
      <t>コンゴ</t>
    </rPh>
    <rPh sb="108" eb="110">
      <t>リョウコウ</t>
    </rPh>
    <rPh sb="111" eb="113">
      <t>ケイエイ</t>
    </rPh>
    <rPh sb="114" eb="116">
      <t>イジ</t>
    </rPh>
    <phoneticPr fontId="4"/>
  </si>
  <si>
    <t>　管路の多くは、1960年代から高度経済成長期に拡張事業として布設されており、今後、2040年代をピークに老朽管が増加する傾向にある。全ての管路を更新するためにかかる期間は、平成30年度以前管路更新率0.7％から算出すると約140年となり、多くが老朽管となってしまう。
　そこで、速度を上げ効率的かつ効果的に更新を進めるために作成した管路更新計画を基に計画的に管路更新を進めており、「①有形固定資産減価償却率」や「②管路経年化率」は増加しているが、基幹管路の更新が完了し、その他の老朽管更新を進めることができたため、「③管路更新率」が0.11ポイント増加し、類似団体平均値を上回る状況となった。</t>
    <rPh sb="163" eb="165">
      <t>サクセイ</t>
    </rPh>
    <rPh sb="174" eb="175">
      <t>モト</t>
    </rPh>
    <rPh sb="224" eb="226">
      <t>キカン</t>
    </rPh>
    <rPh sb="226" eb="228">
      <t>カンロ</t>
    </rPh>
    <rPh sb="229" eb="231">
      <t>コウシン</t>
    </rPh>
    <rPh sb="232" eb="234">
      <t>カンリョウ</t>
    </rPh>
    <rPh sb="238" eb="239">
      <t>タ</t>
    </rPh>
    <rPh sb="240" eb="242">
      <t>ロウキュウ</t>
    </rPh>
    <rPh sb="242" eb="243">
      <t>カン</t>
    </rPh>
    <rPh sb="243" eb="245">
      <t>コウシン</t>
    </rPh>
    <rPh sb="275" eb="277">
      <t>ゾウカ</t>
    </rPh>
    <rPh sb="279" eb="281">
      <t>ルイジ</t>
    </rPh>
    <rPh sb="281" eb="283">
      <t>ダンタイ</t>
    </rPh>
    <rPh sb="283" eb="286">
      <t>ヘイキンチ</t>
    </rPh>
    <rPh sb="287" eb="289">
      <t>ウワマワ</t>
    </rPh>
    <rPh sb="290" eb="292">
      <t>ジョウキョウ</t>
    </rPh>
    <phoneticPr fontId="4"/>
  </si>
  <si>
    <r>
      <rPr>
        <sz val="11"/>
        <color theme="1"/>
        <rFont val="ＭＳ ゴシック"/>
        <family val="3"/>
        <charset val="128"/>
      </rPr>
      <t>　経営の健全性・効率性において、「①経常収支比率」は前年度より10.07ポイント低下した。主な要因は、人口減少や節水型機器の普及等による給水収益の減少、電気代高騰による動力費や設備更新の除却に伴う資産減耗費が増加したことによるものであるが、継続して100％を超えており、健全な水準が保たれている。</t>
    </r>
    <r>
      <rPr>
        <sz val="11"/>
        <color rgb="FFFF0000"/>
        <rFont val="ＭＳ ゴシック"/>
        <family val="3"/>
        <charset val="128"/>
      </rPr>
      <t xml:space="preserve">
　</t>
    </r>
    <r>
      <rPr>
        <sz val="11"/>
        <color theme="1"/>
        <rFont val="ＭＳ ゴシック"/>
        <family val="3"/>
        <charset val="128"/>
      </rPr>
      <t>「④企業債残高対給水収益比率」は、計画的な償還により企業債残高が減っているため、減少傾向が続いている。今後、人口減少や節水型機器の普及等により、給水収益はさらに減少していくと見込まれるため、水道施設の更新に合わせたダウンサイジングの検討など、経営の健全化・効率化に努める。
　「⑤料金回収率」は前年度より11.1ポイント低下した。これは、主に動力費の増加に加え、一時的な要因として資産減耗費の増加による経常費用が増加したためであるが、事業に必要な費用を給水収益で賄えている状況とされる100％を上回っている。</t>
    </r>
    <r>
      <rPr>
        <sz val="11"/>
        <color rgb="FFFF0000"/>
        <rFont val="ＭＳ ゴシック"/>
        <family val="3"/>
        <charset val="128"/>
      </rPr>
      <t xml:space="preserve">
　</t>
    </r>
    <r>
      <rPr>
        <sz val="11"/>
        <color theme="1"/>
        <rFont val="ＭＳ ゴシック"/>
        <family val="3"/>
        <charset val="128"/>
      </rPr>
      <t>「⑧有収率」は類似団体平均値を7.45ポイント下回っており、低水準で推移している。有収率が伸びない要因の一つとして、老朽管等からの漏水などが無効水量になっていることが挙げられる。今後も新規手法の採用などにより効果的な漏水調査を行い、有収水量の向上を図っていく必要がある。</t>
    </r>
    <rPh sb="45" eb="46">
      <t>オモ</t>
    </rPh>
    <rPh sb="47" eb="49">
      <t>ヨウイン</t>
    </rPh>
    <rPh sb="68" eb="70">
      <t>キュウスイ</t>
    </rPh>
    <rPh sb="70" eb="72">
      <t>シュウエキ</t>
    </rPh>
    <rPh sb="73" eb="75">
      <t>ゲンショウ</t>
    </rPh>
    <rPh sb="76" eb="79">
      <t>デンキダイ</t>
    </rPh>
    <rPh sb="79" eb="81">
      <t>コウトウ</t>
    </rPh>
    <rPh sb="84" eb="86">
      <t>ドウリョク</t>
    </rPh>
    <rPh sb="86" eb="87">
      <t>ヒ</t>
    </rPh>
    <rPh sb="90" eb="92">
      <t>コウシン</t>
    </rPh>
    <rPh sb="93" eb="95">
      <t>ジョキャク</t>
    </rPh>
    <rPh sb="96" eb="97">
      <t>トモナ</t>
    </rPh>
    <rPh sb="98" eb="100">
      <t>シサン</t>
    </rPh>
    <rPh sb="100" eb="102">
      <t>ゲンモウ</t>
    </rPh>
    <rPh sb="102" eb="103">
      <t>ヒ</t>
    </rPh>
    <rPh sb="104" eb="106">
      <t>ゾウカ</t>
    </rPh>
    <rPh sb="498" eb="500">
      <t>シンキ</t>
    </rPh>
    <rPh sb="500" eb="502">
      <t>シュホウ</t>
    </rPh>
    <rPh sb="503" eb="505">
      <t>サイヨウ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</si>
</sst>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0.61</c:v>
                </c:pt>
                <c:pt idx="2">
                  <c:v>0.64</c:v>
                </c:pt>
                <c:pt idx="3">
                  <c:v>0.57999999999999996</c:v>
                </c:pt>
                <c:pt idx="4">
                  <c:v>0.69</c:v>
                </c:pt>
              </c:numCache>
            </c:numRef>
          </c:val>
          <c:extLst>
            <c:ext xmlns:c16="http://schemas.microsoft.com/office/drawing/2014/chart" uri="{C3380CC4-5D6E-409C-BE32-E72D297353CC}">
              <c16:uniqueId val="{00000000-8936-4CD6-B835-C4F532D5CB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8936-4CD6-B835-C4F532D5CB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60.87</c:v>
                </c:pt>
                <c:pt idx="1">
                  <c:v>60.08</c:v>
                </c:pt>
                <c:pt idx="2">
                  <c:v>61.11</c:v>
                </c:pt>
                <c:pt idx="3">
                  <c:v>60.75</c:v>
                </c:pt>
                <c:pt idx="4">
                  <c:v>59.8</c:v>
                </c:pt>
              </c:numCache>
            </c:numRef>
          </c:val>
          <c:extLst>
            <c:ext xmlns:c16="http://schemas.microsoft.com/office/drawing/2014/chart" uri="{C3380CC4-5D6E-409C-BE32-E72D297353CC}">
              <c16:uniqueId val="{00000000-E42E-4A09-9CB4-1E2D08AEB4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E42E-4A09-9CB4-1E2D08AEB4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83.25</c:v>
                </c:pt>
                <c:pt idx="1">
                  <c:v>82.67</c:v>
                </c:pt>
                <c:pt idx="2">
                  <c:v>83.32</c:v>
                </c:pt>
                <c:pt idx="3">
                  <c:v>83.01</c:v>
                </c:pt>
                <c:pt idx="4">
                  <c:v>82.66</c:v>
                </c:pt>
              </c:numCache>
            </c:numRef>
          </c:val>
          <c:extLst>
            <c:ext xmlns:c16="http://schemas.microsoft.com/office/drawing/2014/chart" uri="{C3380CC4-5D6E-409C-BE32-E72D297353CC}">
              <c16:uniqueId val="{00000000-7B9E-436F-A894-9482DDDBF4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7B9E-436F-A894-9482DDDBF4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114.11</c:v>
                </c:pt>
                <c:pt idx="1">
                  <c:v>113.82</c:v>
                </c:pt>
                <c:pt idx="2">
                  <c:v>117.48</c:v>
                </c:pt>
                <c:pt idx="3">
                  <c:v>115.86</c:v>
                </c:pt>
                <c:pt idx="4">
                  <c:v>105.79</c:v>
                </c:pt>
              </c:numCache>
            </c:numRef>
          </c:val>
          <c:extLst>
            <c:ext xmlns:c16="http://schemas.microsoft.com/office/drawing/2014/chart" uri="{C3380CC4-5D6E-409C-BE32-E72D297353CC}">
              <c16:uniqueId val="{00000000-23A2-435D-AD90-45019E7CCB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23A2-435D-AD90-45019E7CCB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46.09</c:v>
                </c:pt>
                <c:pt idx="1">
                  <c:v>46.94</c:v>
                </c:pt>
                <c:pt idx="2">
                  <c:v>47.8</c:v>
                </c:pt>
                <c:pt idx="3">
                  <c:v>48.76</c:v>
                </c:pt>
                <c:pt idx="4">
                  <c:v>49.57</c:v>
                </c:pt>
              </c:numCache>
            </c:numRef>
          </c:val>
          <c:extLst>
            <c:ext xmlns:c16="http://schemas.microsoft.com/office/drawing/2014/chart" uri="{C3380CC4-5D6E-409C-BE32-E72D297353CC}">
              <c16:uniqueId val="{00000000-F2B0-476D-B802-8F78ED384D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F2B0-476D-B802-8F78ED384D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19.71</c:v>
                </c:pt>
                <c:pt idx="1">
                  <c:v>21.36</c:v>
                </c:pt>
                <c:pt idx="2">
                  <c:v>22.5</c:v>
                </c:pt>
                <c:pt idx="3">
                  <c:v>23.99</c:v>
                </c:pt>
                <c:pt idx="4">
                  <c:v>24.88</c:v>
                </c:pt>
              </c:numCache>
            </c:numRef>
          </c:val>
          <c:extLst>
            <c:ext xmlns:c16="http://schemas.microsoft.com/office/drawing/2014/chart" uri="{C3380CC4-5D6E-409C-BE32-E72D297353CC}">
              <c16:uniqueId val="{00000000-3C1F-425E-BD70-62087B7F39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3C1F-425E-BD70-62087B7F39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5A-4333-930C-51DB423F1D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7C5A-4333-930C-51DB423F1D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209.84</c:v>
                </c:pt>
                <c:pt idx="1">
                  <c:v>204.2</c:v>
                </c:pt>
                <c:pt idx="2">
                  <c:v>239.6</c:v>
                </c:pt>
                <c:pt idx="3">
                  <c:v>242.28</c:v>
                </c:pt>
                <c:pt idx="4">
                  <c:v>246.32</c:v>
                </c:pt>
              </c:numCache>
            </c:numRef>
          </c:val>
          <c:extLst>
            <c:ext xmlns:c16="http://schemas.microsoft.com/office/drawing/2014/chart" uri="{C3380CC4-5D6E-409C-BE32-E72D297353CC}">
              <c16:uniqueId val="{00000000-599B-4035-A71F-7153DE2341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599B-4035-A71F-7153DE2341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293.22000000000003</c:v>
                </c:pt>
                <c:pt idx="1">
                  <c:v>287.66000000000003</c:v>
                </c:pt>
                <c:pt idx="2">
                  <c:v>277.48</c:v>
                </c:pt>
                <c:pt idx="3">
                  <c:v>273.72000000000003</c:v>
                </c:pt>
                <c:pt idx="4">
                  <c:v>272.24</c:v>
                </c:pt>
              </c:numCache>
            </c:numRef>
          </c:val>
          <c:extLst>
            <c:ext xmlns:c16="http://schemas.microsoft.com/office/drawing/2014/chart" uri="{C3380CC4-5D6E-409C-BE32-E72D297353CC}">
              <c16:uniqueId val="{00000000-2AC8-4B0D-8258-E96177E584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2AC8-4B0D-8258-E96177E584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113.89</c:v>
                </c:pt>
                <c:pt idx="1">
                  <c:v>113.87</c:v>
                </c:pt>
                <c:pt idx="2">
                  <c:v>117.77</c:v>
                </c:pt>
                <c:pt idx="3">
                  <c:v>116.12</c:v>
                </c:pt>
                <c:pt idx="4">
                  <c:v>105.02</c:v>
                </c:pt>
              </c:numCache>
            </c:numRef>
          </c:val>
          <c:extLst>
            <c:ext xmlns:c16="http://schemas.microsoft.com/office/drawing/2014/chart" uri="{C3380CC4-5D6E-409C-BE32-E72D297353CC}">
              <c16:uniqueId val="{00000000-063D-4A70-9433-56A3F0B4E1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063D-4A70-9433-56A3F0B4E1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122.64</c:v>
                </c:pt>
                <c:pt idx="1">
                  <c:v>124.73</c:v>
                </c:pt>
                <c:pt idx="2">
                  <c:v>120.06</c:v>
                </c:pt>
                <c:pt idx="3">
                  <c:v>122</c:v>
                </c:pt>
                <c:pt idx="4">
                  <c:v>135.22</c:v>
                </c:pt>
              </c:numCache>
            </c:numRef>
          </c:val>
          <c:extLst>
            <c:ext xmlns:c16="http://schemas.microsoft.com/office/drawing/2014/chart" uri="{C3380CC4-5D6E-409C-BE32-E72D297353CC}">
              <c16:uniqueId val="{00000000-2876-4BCE-A7FD-9CBF258941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2876-4BCE-A7FD-9CBF258941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4" zoomScaleNormal="100" workbookViewId="0">
      <selection activeCell="CA31" sqref="CA31"/>
    </sheetView>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8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8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78" t="str">
        <f>データ!H6</f>
        <v>静岡県　磐田市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850000000000001"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A2</v>
      </c>
      <c r="X8" s="76"/>
      <c r="Y8" s="76"/>
      <c r="Z8" s="76"/>
      <c r="AA8" s="76"/>
      <c r="AB8" s="76"/>
      <c r="AC8" s="76"/>
      <c r="AD8" s="76" t="str">
        <f>データ!$M$6</f>
        <v>非設置</v>
      </c>
      <c r="AE8" s="76"/>
      <c r="AF8" s="76"/>
      <c r="AG8" s="76"/>
      <c r="AH8" s="76"/>
      <c r="AI8" s="76"/>
      <c r="AJ8" s="76"/>
      <c r="AK8" s="2"/>
      <c r="AL8" s="67">
        <f>データ!$R$6</f>
        <v>167520</v>
      </c>
      <c r="AM8" s="67"/>
      <c r="AN8" s="67"/>
      <c r="AO8" s="67"/>
      <c r="AP8" s="67"/>
      <c r="AQ8" s="67"/>
      <c r="AR8" s="67"/>
      <c r="AS8" s="67"/>
      <c r="AT8" s="37">
        <f>データ!$S$6</f>
        <v>163.44999999999999</v>
      </c>
      <c r="AU8" s="38"/>
      <c r="AV8" s="38"/>
      <c r="AW8" s="38"/>
      <c r="AX8" s="38"/>
      <c r="AY8" s="38"/>
      <c r="AZ8" s="38"/>
      <c r="BA8" s="38"/>
      <c r="BB8" s="56">
        <f>データ!$T$6</f>
        <v>1024.9000000000001</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850000000000001"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850000000000001" customHeight="1" x14ac:dyDescent="0.15">
      <c r="A10" s="2"/>
      <c r="B10" s="37" t="str">
        <f>データ!$N$6</f>
        <v>-</v>
      </c>
      <c r="C10" s="38"/>
      <c r="D10" s="38"/>
      <c r="E10" s="38"/>
      <c r="F10" s="38"/>
      <c r="G10" s="38"/>
      <c r="H10" s="38"/>
      <c r="I10" s="37">
        <f>データ!$O$6</f>
        <v>70.930000000000007</v>
      </c>
      <c r="J10" s="38"/>
      <c r="K10" s="38"/>
      <c r="L10" s="38"/>
      <c r="M10" s="38"/>
      <c r="N10" s="38"/>
      <c r="O10" s="66"/>
      <c r="P10" s="56">
        <f>データ!$P$6</f>
        <v>95.03</v>
      </c>
      <c r="Q10" s="56"/>
      <c r="R10" s="56"/>
      <c r="S10" s="56"/>
      <c r="T10" s="56"/>
      <c r="U10" s="56"/>
      <c r="V10" s="56"/>
      <c r="W10" s="67">
        <f>データ!$Q$6</f>
        <v>2582</v>
      </c>
      <c r="X10" s="67"/>
      <c r="Y10" s="67"/>
      <c r="Z10" s="67"/>
      <c r="AA10" s="67"/>
      <c r="AB10" s="67"/>
      <c r="AC10" s="67"/>
      <c r="AD10" s="2"/>
      <c r="AE10" s="2"/>
      <c r="AF10" s="2"/>
      <c r="AG10" s="2"/>
      <c r="AH10" s="2"/>
      <c r="AI10" s="2"/>
      <c r="AJ10" s="2"/>
      <c r="AK10" s="2"/>
      <c r="AL10" s="67">
        <f>データ!$U$6</f>
        <v>159062</v>
      </c>
      <c r="AM10" s="67"/>
      <c r="AN10" s="67"/>
      <c r="AO10" s="67"/>
      <c r="AP10" s="67"/>
      <c r="AQ10" s="67"/>
      <c r="AR10" s="67"/>
      <c r="AS10" s="67"/>
      <c r="AT10" s="37">
        <f>データ!$V$6</f>
        <v>134.77000000000001</v>
      </c>
      <c r="AU10" s="38"/>
      <c r="AV10" s="38"/>
      <c r="AW10" s="38"/>
      <c r="AX10" s="38"/>
      <c r="AY10" s="38"/>
      <c r="AZ10" s="38"/>
      <c r="BA10" s="38"/>
      <c r="BB10" s="56">
        <f>データ!$W$6</f>
        <v>1180.25</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6"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6"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6"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6"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6"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6"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6"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6"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6"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6"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6"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6"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6"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6"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6"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6"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6"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6"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6"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6"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6"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6"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6"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6"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6"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6"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6"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6"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6"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6"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6"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6"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6"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6"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0"/>
      <c r="BN47" s="40"/>
      <c r="BO47" s="40"/>
      <c r="BP47" s="40"/>
      <c r="BQ47" s="40"/>
      <c r="BR47" s="40"/>
      <c r="BS47" s="40"/>
      <c r="BT47" s="40"/>
      <c r="BU47" s="40"/>
      <c r="BV47" s="40"/>
      <c r="BW47" s="40"/>
      <c r="BX47" s="40"/>
      <c r="BY47" s="40"/>
      <c r="BZ47" s="41"/>
    </row>
    <row r="48" spans="1:78" ht="13.6"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6"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6"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6"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6"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6"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6"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6"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6"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6"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6"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6"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6"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0"/>
      <c r="BN60" s="40"/>
      <c r="BO60" s="40"/>
      <c r="BP60" s="40"/>
      <c r="BQ60" s="40"/>
      <c r="BR60" s="40"/>
      <c r="BS60" s="40"/>
      <c r="BT60" s="40"/>
      <c r="BU60" s="40"/>
      <c r="BV60" s="40"/>
      <c r="BW60" s="40"/>
      <c r="BX60" s="40"/>
      <c r="BY60" s="40"/>
      <c r="BZ60" s="41"/>
    </row>
    <row r="61" spans="1:78" ht="13.6"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0"/>
      <c r="BN61" s="40"/>
      <c r="BO61" s="40"/>
      <c r="BP61" s="40"/>
      <c r="BQ61" s="40"/>
      <c r="BR61" s="40"/>
      <c r="BS61" s="40"/>
      <c r="BT61" s="40"/>
      <c r="BU61" s="40"/>
      <c r="BV61" s="40"/>
      <c r="BW61" s="40"/>
      <c r="BX61" s="40"/>
      <c r="BY61" s="40"/>
      <c r="BZ61" s="41"/>
    </row>
    <row r="62" spans="1:78" ht="13.6"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6"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6"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6"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6"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6"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6"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6"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6"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6"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6"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6"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6"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6"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6"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6"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6"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6"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t="13.6"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t="13.6"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wbsoh7oYufTki/B/6ZbS57dKnV4t3eu2eJjvn3X0z+RJyUdcR7q1//JrOegQgtsTit/C2VdBi+IrZjg6xJeFA==" saltValue="GiXfqUkR4F/b1I8Zq41G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1" x14ac:dyDescent="0.15"/>
  <cols>
    <col min="2" max="144" width="11.8867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222119</v>
      </c>
      <c r="D6" s="20">
        <f t="shared" si="3"/>
        <v>46</v>
      </c>
      <c r="E6" s="20">
        <f t="shared" si="3"/>
        <v>1</v>
      </c>
      <c r="F6" s="20">
        <f t="shared" si="3"/>
        <v>0</v>
      </c>
      <c r="G6" s="20">
        <f t="shared" si="3"/>
        <v>1</v>
      </c>
      <c r="H6" s="20" t="str">
        <f t="shared" si="3"/>
        <v>静岡県　磐田市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70.930000000000007</v>
      </c>
      <c r="P6" s="21">
        <f t="shared" si="3"/>
        <v>95.03</v>
      </c>
      <c r="Q6" s="21">
        <f t="shared" si="3"/>
        <v>2582</v>
      </c>
      <c r="R6" s="21">
        <f t="shared" si="3"/>
        <v>167520</v>
      </c>
      <c r="S6" s="21">
        <f t="shared" si="3"/>
        <v>163.44999999999999</v>
      </c>
      <c r="T6" s="21">
        <f t="shared" si="3"/>
        <v>1024.9000000000001</v>
      </c>
      <c r="U6" s="21">
        <f t="shared" si="3"/>
        <v>159062</v>
      </c>
      <c r="V6" s="21">
        <f t="shared" si="3"/>
        <v>134.77000000000001</v>
      </c>
      <c r="W6" s="21">
        <f t="shared" si="3"/>
        <v>1180.25</v>
      </c>
      <c r="X6" s="22">
        <f>IF(X7="",NA(),X7)</f>
        <v>114.11</v>
      </c>
      <c r="Y6" s="22">
        <f t="shared" ref="Y6:AG6" si="4">IF(Y7="",NA(),Y7)</f>
        <v>113.82</v>
      </c>
      <c r="Z6" s="22">
        <f t="shared" si="4"/>
        <v>117.48</v>
      </c>
      <c r="AA6" s="22">
        <f t="shared" si="4"/>
        <v>115.86</v>
      </c>
      <c r="AB6" s="22">
        <f t="shared" si="4"/>
        <v>105.79</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209.84</v>
      </c>
      <c r="AU6" s="22">
        <f t="shared" ref="AU6:BC6" si="6">IF(AU7="",NA(),AU7)</f>
        <v>204.2</v>
      </c>
      <c r="AV6" s="22">
        <f t="shared" si="6"/>
        <v>239.6</v>
      </c>
      <c r="AW6" s="22">
        <f t="shared" si="6"/>
        <v>242.28</v>
      </c>
      <c r="AX6" s="22">
        <f t="shared" si="6"/>
        <v>246.32</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293.22000000000003</v>
      </c>
      <c r="BF6" s="22">
        <f t="shared" ref="BF6:BN6" si="7">IF(BF7="",NA(),BF7)</f>
        <v>287.66000000000003</v>
      </c>
      <c r="BG6" s="22">
        <f t="shared" si="7"/>
        <v>277.48</v>
      </c>
      <c r="BH6" s="22">
        <f t="shared" si="7"/>
        <v>273.72000000000003</v>
      </c>
      <c r="BI6" s="22">
        <f t="shared" si="7"/>
        <v>272.24</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113.89</v>
      </c>
      <c r="BQ6" s="22">
        <f t="shared" ref="BQ6:BY6" si="8">IF(BQ7="",NA(),BQ7)</f>
        <v>113.87</v>
      </c>
      <c r="BR6" s="22">
        <f t="shared" si="8"/>
        <v>117.77</v>
      </c>
      <c r="BS6" s="22">
        <f t="shared" si="8"/>
        <v>116.12</v>
      </c>
      <c r="BT6" s="22">
        <f t="shared" si="8"/>
        <v>105.02</v>
      </c>
      <c r="BU6" s="22">
        <f t="shared" si="8"/>
        <v>104.84</v>
      </c>
      <c r="BV6" s="22">
        <f t="shared" si="8"/>
        <v>106.11</v>
      </c>
      <c r="BW6" s="22">
        <f t="shared" si="8"/>
        <v>103.75</v>
      </c>
      <c r="BX6" s="22">
        <f t="shared" si="8"/>
        <v>105.3</v>
      </c>
      <c r="BY6" s="22">
        <f t="shared" si="8"/>
        <v>99.41</v>
      </c>
      <c r="BZ6" s="21" t="str">
        <f>IF(BZ7="","",IF(BZ7="-","【-】","【"&amp;SUBSTITUTE(TEXT(BZ7,"#,##0.00"),"-","△")&amp;"】"))</f>
        <v>【97.47】</v>
      </c>
      <c r="CA6" s="22">
        <f>IF(CA7="",NA(),CA7)</f>
        <v>122.64</v>
      </c>
      <c r="CB6" s="22">
        <f t="shared" ref="CB6:CJ6" si="9">IF(CB7="",NA(),CB7)</f>
        <v>124.73</v>
      </c>
      <c r="CC6" s="22">
        <f t="shared" si="9"/>
        <v>120.06</v>
      </c>
      <c r="CD6" s="22">
        <f t="shared" si="9"/>
        <v>122</v>
      </c>
      <c r="CE6" s="22">
        <f t="shared" si="9"/>
        <v>135.22</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60.87</v>
      </c>
      <c r="CM6" s="22">
        <f t="shared" ref="CM6:CU6" si="10">IF(CM7="",NA(),CM7)</f>
        <v>60.08</v>
      </c>
      <c r="CN6" s="22">
        <f t="shared" si="10"/>
        <v>61.11</v>
      </c>
      <c r="CO6" s="22">
        <f t="shared" si="10"/>
        <v>60.75</v>
      </c>
      <c r="CP6" s="22">
        <f t="shared" si="10"/>
        <v>59.8</v>
      </c>
      <c r="CQ6" s="22">
        <f t="shared" si="10"/>
        <v>62.32</v>
      </c>
      <c r="CR6" s="22">
        <f t="shared" si="10"/>
        <v>61.71</v>
      </c>
      <c r="CS6" s="22">
        <f t="shared" si="10"/>
        <v>63.12</v>
      </c>
      <c r="CT6" s="22">
        <f t="shared" si="10"/>
        <v>62.57</v>
      </c>
      <c r="CU6" s="22">
        <f t="shared" si="10"/>
        <v>61.56</v>
      </c>
      <c r="CV6" s="21" t="str">
        <f>IF(CV7="","",IF(CV7="-","【-】","【"&amp;SUBSTITUTE(TEXT(CV7,"#,##0.00"),"-","△")&amp;"】"))</f>
        <v>【59.97】</v>
      </c>
      <c r="CW6" s="22">
        <f>IF(CW7="",NA(),CW7)</f>
        <v>83.25</v>
      </c>
      <c r="CX6" s="22">
        <f t="shared" ref="CX6:DF6" si="11">IF(CX7="",NA(),CX7)</f>
        <v>82.67</v>
      </c>
      <c r="CY6" s="22">
        <f t="shared" si="11"/>
        <v>83.32</v>
      </c>
      <c r="CZ6" s="22">
        <f t="shared" si="11"/>
        <v>83.01</v>
      </c>
      <c r="DA6" s="22">
        <f t="shared" si="11"/>
        <v>82.66</v>
      </c>
      <c r="DB6" s="22">
        <f t="shared" si="11"/>
        <v>90.19</v>
      </c>
      <c r="DC6" s="22">
        <f t="shared" si="11"/>
        <v>90.03</v>
      </c>
      <c r="DD6" s="22">
        <f t="shared" si="11"/>
        <v>90.09</v>
      </c>
      <c r="DE6" s="22">
        <f t="shared" si="11"/>
        <v>90.21</v>
      </c>
      <c r="DF6" s="22">
        <f t="shared" si="11"/>
        <v>90.11</v>
      </c>
      <c r="DG6" s="21" t="str">
        <f>IF(DG7="","",IF(DG7="-","【-】","【"&amp;SUBSTITUTE(TEXT(DG7,"#,##0.00"),"-","△")&amp;"】"))</f>
        <v>【89.76】</v>
      </c>
      <c r="DH6" s="22">
        <f>IF(DH7="",NA(),DH7)</f>
        <v>46.09</v>
      </c>
      <c r="DI6" s="22">
        <f t="shared" ref="DI6:DQ6" si="12">IF(DI7="",NA(),DI7)</f>
        <v>46.94</v>
      </c>
      <c r="DJ6" s="22">
        <f t="shared" si="12"/>
        <v>47.8</v>
      </c>
      <c r="DK6" s="22">
        <f t="shared" si="12"/>
        <v>48.76</v>
      </c>
      <c r="DL6" s="22">
        <f t="shared" si="12"/>
        <v>49.57</v>
      </c>
      <c r="DM6" s="22">
        <f t="shared" si="12"/>
        <v>48.86</v>
      </c>
      <c r="DN6" s="22">
        <f t="shared" si="12"/>
        <v>49.6</v>
      </c>
      <c r="DO6" s="22">
        <f t="shared" si="12"/>
        <v>50.31</v>
      </c>
      <c r="DP6" s="22">
        <f t="shared" si="12"/>
        <v>50.74</v>
      </c>
      <c r="DQ6" s="22">
        <f t="shared" si="12"/>
        <v>51.49</v>
      </c>
      <c r="DR6" s="21" t="str">
        <f>IF(DR7="","",IF(DR7="-","【-】","【"&amp;SUBSTITUTE(TEXT(DR7,"#,##0.00"),"-","△")&amp;"】"))</f>
        <v>【51.51】</v>
      </c>
      <c r="DS6" s="22">
        <f>IF(DS7="",NA(),DS7)</f>
        <v>19.71</v>
      </c>
      <c r="DT6" s="22">
        <f t="shared" ref="DT6:EB6" si="13">IF(DT7="",NA(),DT7)</f>
        <v>21.36</v>
      </c>
      <c r="DU6" s="22">
        <f t="shared" si="13"/>
        <v>22.5</v>
      </c>
      <c r="DV6" s="22">
        <f t="shared" si="13"/>
        <v>23.99</v>
      </c>
      <c r="DW6" s="22">
        <f t="shared" si="13"/>
        <v>24.88</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0.63</v>
      </c>
      <c r="EE6" s="22">
        <f t="shared" ref="EE6:EM6" si="14">IF(EE7="",NA(),EE7)</f>
        <v>0.61</v>
      </c>
      <c r="EF6" s="22">
        <f t="shared" si="14"/>
        <v>0.64</v>
      </c>
      <c r="EG6" s="22">
        <f t="shared" si="14"/>
        <v>0.57999999999999996</v>
      </c>
      <c r="EH6" s="22">
        <f t="shared" si="14"/>
        <v>0.69</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222119</v>
      </c>
      <c r="D7" s="24">
        <v>46</v>
      </c>
      <c r="E7" s="24">
        <v>1</v>
      </c>
      <c r="F7" s="24">
        <v>0</v>
      </c>
      <c r="G7" s="24">
        <v>1</v>
      </c>
      <c r="H7" s="24" t="s">
        <v>93</v>
      </c>
      <c r="I7" s="24" t="s">
        <v>94</v>
      </c>
      <c r="J7" s="24" t="s">
        <v>95</v>
      </c>
      <c r="K7" s="24" t="s">
        <v>96</v>
      </c>
      <c r="L7" s="24" t="s">
        <v>97</v>
      </c>
      <c r="M7" s="24" t="s">
        <v>98</v>
      </c>
      <c r="N7" s="25" t="s">
        <v>99</v>
      </c>
      <c r="O7" s="25">
        <v>70.930000000000007</v>
      </c>
      <c r="P7" s="25">
        <v>95.03</v>
      </c>
      <c r="Q7" s="25">
        <v>2582</v>
      </c>
      <c r="R7" s="25">
        <v>167520</v>
      </c>
      <c r="S7" s="25">
        <v>163.44999999999999</v>
      </c>
      <c r="T7" s="25">
        <v>1024.9000000000001</v>
      </c>
      <c r="U7" s="25">
        <v>159062</v>
      </c>
      <c r="V7" s="25">
        <v>134.77000000000001</v>
      </c>
      <c r="W7" s="25">
        <v>1180.25</v>
      </c>
      <c r="X7" s="25">
        <v>114.11</v>
      </c>
      <c r="Y7" s="25">
        <v>113.82</v>
      </c>
      <c r="Z7" s="25">
        <v>117.48</v>
      </c>
      <c r="AA7" s="25">
        <v>115.86</v>
      </c>
      <c r="AB7" s="25">
        <v>105.79</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209.84</v>
      </c>
      <c r="AU7" s="25">
        <v>204.2</v>
      </c>
      <c r="AV7" s="25">
        <v>239.6</v>
      </c>
      <c r="AW7" s="25">
        <v>242.28</v>
      </c>
      <c r="AX7" s="25">
        <v>246.32</v>
      </c>
      <c r="AY7" s="25">
        <v>318.89</v>
      </c>
      <c r="AZ7" s="25">
        <v>309.10000000000002</v>
      </c>
      <c r="BA7" s="25">
        <v>306.08</v>
      </c>
      <c r="BB7" s="25">
        <v>306.14999999999998</v>
      </c>
      <c r="BC7" s="25">
        <v>297.54000000000002</v>
      </c>
      <c r="BD7" s="25">
        <v>252.29</v>
      </c>
      <c r="BE7" s="25">
        <v>293.22000000000003</v>
      </c>
      <c r="BF7" s="25">
        <v>287.66000000000003</v>
      </c>
      <c r="BG7" s="25">
        <v>277.48</v>
      </c>
      <c r="BH7" s="25">
        <v>273.72000000000003</v>
      </c>
      <c r="BI7" s="25">
        <v>272.24</v>
      </c>
      <c r="BJ7" s="25">
        <v>290.07</v>
      </c>
      <c r="BK7" s="25">
        <v>290.42</v>
      </c>
      <c r="BL7" s="25">
        <v>294.66000000000003</v>
      </c>
      <c r="BM7" s="25">
        <v>285.27</v>
      </c>
      <c r="BN7" s="25">
        <v>294.73</v>
      </c>
      <c r="BO7" s="25">
        <v>268.07</v>
      </c>
      <c r="BP7" s="25">
        <v>113.89</v>
      </c>
      <c r="BQ7" s="25">
        <v>113.87</v>
      </c>
      <c r="BR7" s="25">
        <v>117.77</v>
      </c>
      <c r="BS7" s="25">
        <v>116.12</v>
      </c>
      <c r="BT7" s="25">
        <v>105.02</v>
      </c>
      <c r="BU7" s="25">
        <v>104.84</v>
      </c>
      <c r="BV7" s="25">
        <v>106.11</v>
      </c>
      <c r="BW7" s="25">
        <v>103.75</v>
      </c>
      <c r="BX7" s="25">
        <v>105.3</v>
      </c>
      <c r="BY7" s="25">
        <v>99.41</v>
      </c>
      <c r="BZ7" s="25">
        <v>97.47</v>
      </c>
      <c r="CA7" s="25">
        <v>122.64</v>
      </c>
      <c r="CB7" s="25">
        <v>124.73</v>
      </c>
      <c r="CC7" s="25">
        <v>120.06</v>
      </c>
      <c r="CD7" s="25">
        <v>122</v>
      </c>
      <c r="CE7" s="25">
        <v>135.22</v>
      </c>
      <c r="CF7" s="25">
        <v>161.82</v>
      </c>
      <c r="CG7" s="25">
        <v>161.03</v>
      </c>
      <c r="CH7" s="25">
        <v>159.93</v>
      </c>
      <c r="CI7" s="25">
        <v>162.77000000000001</v>
      </c>
      <c r="CJ7" s="25">
        <v>170.87</v>
      </c>
      <c r="CK7" s="25">
        <v>174.75</v>
      </c>
      <c r="CL7" s="25">
        <v>60.87</v>
      </c>
      <c r="CM7" s="25">
        <v>60.08</v>
      </c>
      <c r="CN7" s="25">
        <v>61.11</v>
      </c>
      <c r="CO7" s="25">
        <v>60.75</v>
      </c>
      <c r="CP7" s="25">
        <v>59.8</v>
      </c>
      <c r="CQ7" s="25">
        <v>62.32</v>
      </c>
      <c r="CR7" s="25">
        <v>61.71</v>
      </c>
      <c r="CS7" s="25">
        <v>63.12</v>
      </c>
      <c r="CT7" s="25">
        <v>62.57</v>
      </c>
      <c r="CU7" s="25">
        <v>61.56</v>
      </c>
      <c r="CV7" s="25">
        <v>59.97</v>
      </c>
      <c r="CW7" s="25">
        <v>83.25</v>
      </c>
      <c r="CX7" s="25">
        <v>82.67</v>
      </c>
      <c r="CY7" s="25">
        <v>83.32</v>
      </c>
      <c r="CZ7" s="25">
        <v>83.01</v>
      </c>
      <c r="DA7" s="25">
        <v>82.66</v>
      </c>
      <c r="DB7" s="25">
        <v>90.19</v>
      </c>
      <c r="DC7" s="25">
        <v>90.03</v>
      </c>
      <c r="DD7" s="25">
        <v>90.09</v>
      </c>
      <c r="DE7" s="25">
        <v>90.21</v>
      </c>
      <c r="DF7" s="25">
        <v>90.11</v>
      </c>
      <c r="DG7" s="25">
        <v>89.76</v>
      </c>
      <c r="DH7" s="25">
        <v>46.09</v>
      </c>
      <c r="DI7" s="25">
        <v>46.94</v>
      </c>
      <c r="DJ7" s="25">
        <v>47.8</v>
      </c>
      <c r="DK7" s="25">
        <v>48.76</v>
      </c>
      <c r="DL7" s="25">
        <v>49.57</v>
      </c>
      <c r="DM7" s="25">
        <v>48.86</v>
      </c>
      <c r="DN7" s="25">
        <v>49.6</v>
      </c>
      <c r="DO7" s="25">
        <v>50.31</v>
      </c>
      <c r="DP7" s="25">
        <v>50.74</v>
      </c>
      <c r="DQ7" s="25">
        <v>51.49</v>
      </c>
      <c r="DR7" s="25">
        <v>51.51</v>
      </c>
      <c r="DS7" s="25">
        <v>19.71</v>
      </c>
      <c r="DT7" s="25">
        <v>21.36</v>
      </c>
      <c r="DU7" s="25">
        <v>22.5</v>
      </c>
      <c r="DV7" s="25">
        <v>23.99</v>
      </c>
      <c r="DW7" s="25">
        <v>24.88</v>
      </c>
      <c r="DX7" s="25">
        <v>18.510000000000002</v>
      </c>
      <c r="DY7" s="25">
        <v>20.49</v>
      </c>
      <c r="DZ7" s="25">
        <v>21.34</v>
      </c>
      <c r="EA7" s="25">
        <v>23.27</v>
      </c>
      <c r="EB7" s="25">
        <v>25.18</v>
      </c>
      <c r="EC7" s="25">
        <v>23.75</v>
      </c>
      <c r="ED7" s="25">
        <v>0.63</v>
      </c>
      <c r="EE7" s="25">
        <v>0.61</v>
      </c>
      <c r="EF7" s="25">
        <v>0.64</v>
      </c>
      <c r="EG7" s="25">
        <v>0.57999999999999996</v>
      </c>
      <c r="EH7" s="25">
        <v>0.69</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CL6132</cp:lastModifiedBy>
  <dcterms:created xsi:type="dcterms:W3CDTF">2023-12-05T00:55:08Z</dcterms:created>
  <dcterms:modified xsi:type="dcterms:W3CDTF">2024-02-07T06:55:31Z</dcterms:modified>
  <cp:category/>
</cp:coreProperties>
</file>