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f01\redirects$\083267\Documents\公営企業経営比較分析\28\"/>
    </mc:Choice>
  </mc:AlternateContent>
  <workbookProtection workbookPassword="B319" lockStructure="1"/>
  <bookViews>
    <workbookView xWindow="0" yWindow="0" windowWidth="15345" windowHeight="663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B10" i="4" s="1"/>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I10"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<sst xmlns="http://schemas.openxmlformats.org/spreadsheetml/2006/main" count="232" uniqueCount="120">
  <si>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</si>
  <si>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</si>
  <si>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</si>
  <si>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</si>
  <si>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</si>
  <si>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</si>
  <si>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</si>
  <si>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</si>
  <si>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</si>
  <si>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</si>
  <si>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</si>
  <si>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</si>
  <si>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</si>
  <si>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</si>
  <si>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</si>
  <si>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</si>
  <si>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</si>
  <si>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</si>
  <si>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</si>
  <si>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</si>
  <si>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</si>
  <si>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</si>
  <si>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</si>
  <si>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</si>
  <si>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</si>
  <si>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</si>
  <si>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</si>
  <si>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</si>
  <si>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</si>
  <si>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</si>
  <si>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</si>
  <si>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</si>
  <si>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</si>
  <si>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</si>
  <si>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</si>
  <si>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</si>
  <si>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</si>
  <si>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</si>
  <si>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</si>
  <si>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</si>
  <si>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</si>
  <si>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</si>
  <si>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</si>
  <si>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</si>
  <si>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</si>
  <si>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</si>
  <si>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</si>
  <si>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</si>
  <si>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</si>
  <si>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</si>
  <si>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</si>
  <si>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</si>
  <si>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</si>
  <si>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</si>
  <si>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</si>
  <si>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</si>
  <si>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</si>
  <si>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</si>
  <si>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</si>
  <si>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</si>
  <si>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</si>
  <si>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</si>
  <si>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</si>
  <si>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</si>
  <si>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</si>
  <si>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</si>
  <si>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</si>
  <si>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</si>
  <si>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</si>
  <si>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</si>
  <si>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</si>
  <si>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</si>
  <si>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</si>
  <si>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</si>
  <si>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</si>
  <si>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</si>
  <si>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</si>
  <si>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</si>
  <si>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</si>
  <si>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</si>
  <si>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</si>
  <si>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</si>
  <si>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</si>
  <si>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</si>
  <si>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</si>
  <si>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</si>
  <si>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</si>
  <si>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</si>
  <si>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</si>
  <si>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</si>
  <si>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</si>
  <si>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</si>
  <si>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</si>
  <si>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</si>
  <si>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</si>
  <si>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</si>
  <si>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</si>
  <si>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</si>
  <si>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</si>
  <si>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</si>
  <si>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</si>
  <si>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</si>
  <si>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</si>
  <si>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</si>
  <si>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</si>
  <si>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磐田市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</si>
  <si>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</si>
  <si>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</si>
  <si>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</si>
  <si>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</si>
  <si>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</si>
  <si>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</si>
  <si>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</si>
  <si>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</si>
  <si>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</si>
  <si>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</si>
  <si>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</si>
  <si>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経営の健全性において、経常損益のうち収益面では、人口減少や節水機器の普及等により料金収入が低迷している。また、費用面では、業務の外部委託化や人件費の削減等経営努力は行っているが、費用に占める遠州水道受水費の比率が高いことや減価償却費の増加等により経常収支比率は、類似団体・全国平均を下回った結果となっている。今後も料金の適正化を図りながら経営の健全化に努める。
　効率性においては、老朽管等からの漏水などによる無効水量が多く、有収率が伸びない原因となっている。平成28年度の状況でみると類似団体と比べ7.02ポイント・全国平均と比べ6.62ポイント下回っていることから、今後も漏水調査を行い有収水量の向上を図っていく必要がある。
</t>
    <phoneticPr fontId="4"/>
  </si>
  <si>
    <t>　高度成長期の昭和40年から50年代に布設した配水管が、耐用年数を迎えており、耐震性を有した配水管の布設替えを行い有収率の向上を図る必要があることから、平成28年8月磐田市上下水道事業審議会に「水道料金のあり方」について諮問し、料金の適正化を進めている。</t>
    <rPh sb="64" eb="65">
      <t>ハカ</t>
    </rPh>
    <rPh sb="66" eb="68">
      <t>ヒツヨウ</t>
    </rPh>
    <rPh sb="76" eb="78">
      <t>ヘイセイ</t>
    </rPh>
    <rPh sb="80" eb="81">
      <t>ネン</t>
    </rPh>
    <rPh sb="82" eb="83">
      <t>ツキ</t>
    </rPh>
    <rPh sb="83" eb="86">
      <t>イワタシ</t>
    </rPh>
    <rPh sb="86" eb="88">
      <t>ジョウゲ</t>
    </rPh>
    <rPh sb="88" eb="90">
      <t>スイドウ</t>
    </rPh>
    <rPh sb="90" eb="92">
      <t>ジギョウ</t>
    </rPh>
    <rPh sb="92" eb="95">
      <t>シンギカイ</t>
    </rPh>
    <rPh sb="97" eb="99">
      <t>スイドウ</t>
    </rPh>
    <rPh sb="99" eb="101">
      <t>リョウキン</t>
    </rPh>
    <rPh sb="104" eb="105">
      <t>カタ</t>
    </rPh>
    <rPh sb="110" eb="112">
      <t>シモン</t>
    </rPh>
    <phoneticPr fontId="4"/>
  </si>
  <si>
    <t xml:space="preserve"> 老朽管路は、毎年増加傾向にあり、平成28年度では管路総延長1,390kmに対し、老朽管の延長は280kmあり、老朽管率は約20%に達している。
　また、更新率については、布設から40年未満の管路を含めた更新率が1.1％で、布設後40年以上経過した老朽管だけの更新率では例年1%にも満たない更新率となっており、平成28年度においては、0.3%と過年度以上に停滞している。
　そして、これら管路を更新する充分な事業費を確保することは財政的にも難しく、来年度以降も1%に満たない更新率に留まる見込みとなっている。</t>
    <rPh sb="1" eb="3">
      <t>ロウキュウ</t>
    </rPh>
    <rPh sb="7" eb="9">
      <t>マイトシ</t>
    </rPh>
    <rPh sb="9" eb="10">
      <t>ゾウ</t>
    </rPh>
    <rPh sb="10" eb="11">
      <t>カ</t>
    </rPh>
    <rPh sb="11" eb="13">
      <t>ケイコウ</t>
    </rPh>
    <rPh sb="17" eb="19">
      <t>ヘイセイ</t>
    </rPh>
    <rPh sb="21" eb="22">
      <t>ネン</t>
    </rPh>
    <rPh sb="22" eb="23">
      <t>ド</t>
    </rPh>
    <rPh sb="25" eb="27">
      <t>カンロ</t>
    </rPh>
    <rPh sb="27" eb="30">
      <t>ソウエンチョウ</t>
    </rPh>
    <rPh sb="38" eb="39">
      <t>タイ</t>
    </rPh>
    <rPh sb="41" eb="43">
      <t>ロウキュウ</t>
    </rPh>
    <rPh sb="43" eb="44">
      <t>カン</t>
    </rPh>
    <rPh sb="45" eb="47">
      <t>エンチョウ</t>
    </rPh>
    <rPh sb="56" eb="58">
      <t>ロウキュウ</t>
    </rPh>
    <rPh sb="58" eb="59">
      <t>カン</t>
    </rPh>
    <rPh sb="59" eb="60">
      <t>リツ</t>
    </rPh>
    <rPh sb="61" eb="62">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</si>
</sst>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1.46</c:v>
                </c:pt>
                <c:pt idx="1">
                  <c:v>1.94</c:v>
                </c:pt>
                <c:pt idx="2">
                  <c:v>1.36</c:v>
                </c:pt>
                <c:pt idx="3">
                  <c:v>1.31</c:v>
                </c:pt>
                <c:pt idx="4">
                  <c:v>1.1299999999999999</c:v>
                </c:pt>
              </c:numCache>
            </c:numRef>
          </c:val>
          <c:extLst>
            <c:ext xmlns:c16="http://schemas.microsoft.com/office/drawing/2014/chart" uri="{C3380CC4-5D6E-409C-BE32-E72D297353CC}">
              <c16:uniqueId val="{00000000-301F-4F55-AE4E-14E3D313CE3E}"/>
            </c:ext>
          </c:extLst>
        </c:ser>
        <c:dLbls>
          <c:showLegendKey val="0"/>
          <c:showVal val="0"/>
          <c:showCatName val="0"/>
          <c:showSerName val="0"/>
          <c:showPercent val="0"/>
          <c:showBubbleSize val="0"/>
        </c:dLbls>
        <c:gapWidth val="150"/>
        <c:axId val="155223552"/>
        <c:axId val="1552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301F-4F55-AE4E-14E3D313CE3E}"/>
            </c:ext>
          </c:extLst>
        </c:ser>
        <c:dLbls>
          <c:showLegendKey val="0"/>
          <c:showVal val="0"/>
          <c:showCatName val="0"/>
          <c:showSerName val="0"/>
          <c:showPercent val="0"/>
          <c:showBubbleSize val="0"/>
        </c:dLbls>
        <c:marker val="1"/>
        <c:smooth val="0"/>
        <c:axId val="155223552"/>
        <c:axId val="155225472"/>
      </c:lineChart>
      <c:dateAx>
        <c:axId val="155223552"/>
        <c:scaling>
          <c:orientation val="minMax"/>
        </c:scaling>
        <c:delete val="1"/>
        <c:axPos val="b"/>
        <c:numFmt formatCode="ge" sourceLinked="1"/>
        <c:majorTickMark val="none"/>
        <c:minorTickMark val="none"/>
        <c:tickLblPos val="none"/>
        <c:crossAx val="155225472"/>
        <c:crosses val="autoZero"/>
        <c:auto val="1"/>
        <c:lblOffset val="100"/>
        <c:baseTimeUnit val="years"/>
      </c:dateAx>
      <c:valAx>
        <c:axId val="1552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74.56</c:v>
                </c:pt>
                <c:pt idx="1">
                  <c:v>68.959999999999994</c:v>
                </c:pt>
                <c:pt idx="2">
                  <c:v>66.48</c:v>
                </c:pt>
                <c:pt idx="3">
                  <c:v>60.47</c:v>
                </c:pt>
                <c:pt idx="4">
                  <c:v>60.62</c:v>
                </c:pt>
              </c:numCache>
            </c:numRef>
          </c:val>
          <c:extLst>
            <c:ext xmlns:c16="http://schemas.microsoft.com/office/drawing/2014/chart" uri="{C3380CC4-5D6E-409C-BE32-E72D297353CC}">
              <c16:uniqueId val="{00000000-9717-437E-AB8A-1104BBCA2478}"/>
            </c:ext>
          </c:extLst>
        </c:ser>
        <c:dLbls>
          <c:showLegendKey val="0"/>
          <c:showVal val="0"/>
          <c:showCatName val="0"/>
          <c:showSerName val="0"/>
          <c:showPercent val="0"/>
          <c:showBubbleSize val="0"/>
        </c:dLbls>
        <c:gapWidth val="150"/>
        <c:axId val="156952448"/>
        <c:axId val="156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9717-437E-AB8A-1104BBCA2478}"/>
            </c:ext>
          </c:extLst>
        </c:ser>
        <c:dLbls>
          <c:showLegendKey val="0"/>
          <c:showVal val="0"/>
          <c:showCatName val="0"/>
          <c:showSerName val="0"/>
          <c:showPercent val="0"/>
          <c:showBubbleSize val="0"/>
        </c:dLbls>
        <c:marker val="1"/>
        <c:smooth val="0"/>
        <c:axId val="156952448"/>
        <c:axId val="156958720"/>
      </c:lineChart>
      <c:dateAx>
        <c:axId val="156952448"/>
        <c:scaling>
          <c:orientation val="minMax"/>
        </c:scaling>
        <c:delete val="1"/>
        <c:axPos val="b"/>
        <c:numFmt formatCode="ge" sourceLinked="1"/>
        <c:majorTickMark val="none"/>
        <c:minorTickMark val="none"/>
        <c:tickLblPos val="none"/>
        <c:crossAx val="156958720"/>
        <c:crosses val="autoZero"/>
        <c:auto val="1"/>
        <c:lblOffset val="100"/>
        <c:baseTimeUnit val="years"/>
      </c:dateAx>
      <c:valAx>
        <c:axId val="156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82.02</c:v>
                </c:pt>
                <c:pt idx="1">
                  <c:v>83.92</c:v>
                </c:pt>
                <c:pt idx="2">
                  <c:v>83.26</c:v>
                </c:pt>
                <c:pt idx="3">
                  <c:v>83.83</c:v>
                </c:pt>
                <c:pt idx="4">
                  <c:v>83.6</c:v>
                </c:pt>
              </c:numCache>
            </c:numRef>
          </c:val>
          <c:extLst>
            <c:ext xmlns:c16="http://schemas.microsoft.com/office/drawing/2014/chart" uri="{C3380CC4-5D6E-409C-BE32-E72D297353CC}">
              <c16:uniqueId val="{00000000-C9ED-4699-8E79-D3F9FF539333}"/>
            </c:ext>
          </c:extLst>
        </c:ser>
        <c:dLbls>
          <c:showLegendKey val="0"/>
          <c:showVal val="0"/>
          <c:showCatName val="0"/>
          <c:showSerName val="0"/>
          <c:showPercent val="0"/>
          <c:showBubbleSize val="0"/>
        </c:dLbls>
        <c:gapWidth val="150"/>
        <c:axId val="156984832"/>
        <c:axId val="1569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C9ED-4699-8E79-D3F9FF539333}"/>
            </c:ext>
          </c:extLst>
        </c:ser>
        <c:dLbls>
          <c:showLegendKey val="0"/>
          <c:showVal val="0"/>
          <c:showCatName val="0"/>
          <c:showSerName val="0"/>
          <c:showPercent val="0"/>
          <c:showBubbleSize val="0"/>
        </c:dLbls>
        <c:marker val="1"/>
        <c:smooth val="0"/>
        <c:axId val="156984832"/>
        <c:axId val="156986752"/>
      </c:lineChart>
      <c:dateAx>
        <c:axId val="156984832"/>
        <c:scaling>
          <c:orientation val="minMax"/>
        </c:scaling>
        <c:delete val="1"/>
        <c:axPos val="b"/>
        <c:numFmt formatCode="ge" sourceLinked="1"/>
        <c:majorTickMark val="none"/>
        <c:minorTickMark val="none"/>
        <c:tickLblPos val="none"/>
        <c:crossAx val="156986752"/>
        <c:crosses val="autoZero"/>
        <c:auto val="1"/>
        <c:lblOffset val="100"/>
        <c:baseTimeUnit val="years"/>
      </c:dateAx>
      <c:valAx>
        <c:axId val="1569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92.76</c:v>
                </c:pt>
                <c:pt idx="1">
                  <c:v>100.08</c:v>
                </c:pt>
                <c:pt idx="2">
                  <c:v>105.15</c:v>
                </c:pt>
                <c:pt idx="3">
                  <c:v>105.74</c:v>
                </c:pt>
                <c:pt idx="4">
                  <c:v>106.85</c:v>
                </c:pt>
              </c:numCache>
            </c:numRef>
          </c:val>
          <c:extLst>
            <c:ext xmlns:c16="http://schemas.microsoft.com/office/drawing/2014/chart" uri="{C3380CC4-5D6E-409C-BE32-E72D297353CC}">
              <c16:uniqueId val="{00000000-BD22-4278-B784-5A4FF831E13E}"/>
            </c:ext>
          </c:extLst>
        </c:ser>
        <c:dLbls>
          <c:showLegendKey val="0"/>
          <c:showVal val="0"/>
          <c:showCatName val="0"/>
          <c:showSerName val="0"/>
          <c:showPercent val="0"/>
          <c:showBubbleSize val="0"/>
        </c:dLbls>
        <c:gapWidth val="150"/>
        <c:axId val="155268224"/>
        <c:axId val="155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BD22-4278-B784-5A4FF831E13E}"/>
            </c:ext>
          </c:extLst>
        </c:ser>
        <c:dLbls>
          <c:showLegendKey val="0"/>
          <c:showVal val="0"/>
          <c:showCatName val="0"/>
          <c:showSerName val="0"/>
          <c:showPercent val="0"/>
          <c:showBubbleSize val="0"/>
        </c:dLbls>
        <c:marker val="1"/>
        <c:smooth val="0"/>
        <c:axId val="155268224"/>
        <c:axId val="155270144"/>
      </c:lineChart>
      <c:dateAx>
        <c:axId val="155268224"/>
        <c:scaling>
          <c:orientation val="minMax"/>
        </c:scaling>
        <c:delete val="1"/>
        <c:axPos val="b"/>
        <c:numFmt formatCode="ge" sourceLinked="1"/>
        <c:majorTickMark val="none"/>
        <c:minorTickMark val="none"/>
        <c:tickLblPos val="none"/>
        <c:crossAx val="155270144"/>
        <c:crosses val="autoZero"/>
        <c:auto val="1"/>
        <c:lblOffset val="100"/>
        <c:baseTimeUnit val="years"/>
      </c:dateAx>
      <c:valAx>
        <c:axId val="15527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39.32</c:v>
                </c:pt>
                <c:pt idx="1">
                  <c:v>40.020000000000003</c:v>
                </c:pt>
                <c:pt idx="2">
                  <c:v>42.46</c:v>
                </c:pt>
                <c:pt idx="3">
                  <c:v>43.31</c:v>
                </c:pt>
                <c:pt idx="4">
                  <c:v>44.43</c:v>
                </c:pt>
              </c:numCache>
            </c:numRef>
          </c:val>
          <c:extLst>
            <c:ext xmlns:c16="http://schemas.microsoft.com/office/drawing/2014/chart" uri="{C3380CC4-5D6E-409C-BE32-E72D297353CC}">
              <c16:uniqueId val="{00000000-DBB5-42A5-BC36-3E8FDCCA0FA5}"/>
            </c:ext>
          </c:extLst>
        </c:ser>
        <c:dLbls>
          <c:showLegendKey val="0"/>
          <c:showVal val="0"/>
          <c:showCatName val="0"/>
          <c:showSerName val="0"/>
          <c:showPercent val="0"/>
          <c:showBubbleSize val="0"/>
        </c:dLbls>
        <c:gapWidth val="150"/>
        <c:axId val="155304704"/>
        <c:axId val="1553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DBB5-42A5-BC36-3E8FDCCA0FA5}"/>
            </c:ext>
          </c:extLst>
        </c:ser>
        <c:dLbls>
          <c:showLegendKey val="0"/>
          <c:showVal val="0"/>
          <c:showCatName val="0"/>
          <c:showSerName val="0"/>
          <c:showPercent val="0"/>
          <c:showBubbleSize val="0"/>
        </c:dLbls>
        <c:marker val="1"/>
        <c:smooth val="0"/>
        <c:axId val="155304704"/>
        <c:axId val="155306624"/>
      </c:lineChart>
      <c:dateAx>
        <c:axId val="155304704"/>
        <c:scaling>
          <c:orientation val="minMax"/>
        </c:scaling>
        <c:delete val="1"/>
        <c:axPos val="b"/>
        <c:numFmt formatCode="ge" sourceLinked="1"/>
        <c:majorTickMark val="none"/>
        <c:minorTickMark val="none"/>
        <c:tickLblPos val="none"/>
        <c:crossAx val="155306624"/>
        <c:crosses val="autoZero"/>
        <c:auto val="1"/>
        <c:lblOffset val="100"/>
        <c:baseTimeUnit val="years"/>
      </c:dateAx>
      <c:valAx>
        <c:axId val="1553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3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14.4</c:v>
                </c:pt>
                <c:pt idx="1">
                  <c:v>16.91</c:v>
                </c:pt>
                <c:pt idx="2">
                  <c:v>18.260000000000002</c:v>
                </c:pt>
                <c:pt idx="3">
                  <c:v>19.3</c:v>
                </c:pt>
                <c:pt idx="4">
                  <c:v>20.49</c:v>
                </c:pt>
              </c:numCache>
            </c:numRef>
          </c:val>
          <c:extLst>
            <c:ext xmlns:c16="http://schemas.microsoft.com/office/drawing/2014/chart" uri="{C3380CC4-5D6E-409C-BE32-E72D297353CC}">
              <c16:uniqueId val="{00000000-675A-4F3D-8350-50CDAE6661E3}"/>
            </c:ext>
          </c:extLst>
        </c:ser>
        <c:dLbls>
          <c:showLegendKey val="0"/>
          <c:showVal val="0"/>
          <c:showCatName val="0"/>
          <c:showSerName val="0"/>
          <c:showPercent val="0"/>
          <c:showBubbleSize val="0"/>
        </c:dLbls>
        <c:gapWidth val="150"/>
        <c:axId val="156590464"/>
        <c:axId val="1565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675A-4F3D-8350-50CDAE6661E3}"/>
            </c:ext>
          </c:extLst>
        </c:ser>
        <c:dLbls>
          <c:showLegendKey val="0"/>
          <c:showVal val="0"/>
          <c:showCatName val="0"/>
          <c:showSerName val="0"/>
          <c:showPercent val="0"/>
          <c:showBubbleSize val="0"/>
        </c:dLbls>
        <c:marker val="1"/>
        <c:smooth val="0"/>
        <c:axId val="156590464"/>
        <c:axId val="156592384"/>
      </c:lineChart>
      <c:dateAx>
        <c:axId val="156590464"/>
        <c:scaling>
          <c:orientation val="minMax"/>
        </c:scaling>
        <c:delete val="1"/>
        <c:axPos val="b"/>
        <c:numFmt formatCode="ge" sourceLinked="1"/>
        <c:majorTickMark val="none"/>
        <c:minorTickMark val="none"/>
        <c:tickLblPos val="none"/>
        <c:crossAx val="156592384"/>
        <c:crosses val="autoZero"/>
        <c:auto val="1"/>
        <c:lblOffset val="100"/>
        <c:baseTimeUnit val="years"/>
      </c:dateAx>
      <c:valAx>
        <c:axId val="1565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4.42</c:v>
                </c:pt>
                <c:pt idx="1">
                  <c:v>0</c:v>
                </c:pt>
                <c:pt idx="2">
                  <c:v>0</c:v>
                </c:pt>
                <c:pt idx="3">
                  <c:v>0</c:v>
                </c:pt>
                <c:pt idx="4">
                  <c:v>0</c:v>
                </c:pt>
              </c:numCache>
            </c:numRef>
          </c:val>
          <c:extLst>
            <c:ext xmlns:c16="http://schemas.microsoft.com/office/drawing/2014/chart" uri="{C3380CC4-5D6E-409C-BE32-E72D297353CC}">
              <c16:uniqueId val="{00000000-0B7B-4F7D-9FFC-A3FBE0DBB5E4}"/>
            </c:ext>
          </c:extLst>
        </c:ser>
        <c:dLbls>
          <c:showLegendKey val="0"/>
          <c:showVal val="0"/>
          <c:showCatName val="0"/>
          <c:showSerName val="0"/>
          <c:showPercent val="0"/>
          <c:showBubbleSize val="0"/>
        </c:dLbls>
        <c:gapWidth val="150"/>
        <c:axId val="156698880"/>
        <c:axId val="1567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0B7B-4F7D-9FFC-A3FBE0DBB5E4}"/>
            </c:ext>
          </c:extLst>
        </c:ser>
        <c:dLbls>
          <c:showLegendKey val="0"/>
          <c:showVal val="0"/>
          <c:showCatName val="0"/>
          <c:showSerName val="0"/>
          <c:showPercent val="0"/>
          <c:showBubbleSize val="0"/>
        </c:dLbls>
        <c:marker val="1"/>
        <c:smooth val="0"/>
        <c:axId val="156698880"/>
        <c:axId val="156721536"/>
      </c:lineChart>
      <c:dateAx>
        <c:axId val="156698880"/>
        <c:scaling>
          <c:orientation val="minMax"/>
        </c:scaling>
        <c:delete val="1"/>
        <c:axPos val="b"/>
        <c:numFmt formatCode="ge" sourceLinked="1"/>
        <c:majorTickMark val="none"/>
        <c:minorTickMark val="none"/>
        <c:tickLblPos val="none"/>
        <c:crossAx val="156721536"/>
        <c:crosses val="autoZero"/>
        <c:auto val="1"/>
        <c:lblOffset val="100"/>
        <c:baseTimeUnit val="years"/>
      </c:dateAx>
      <c:valAx>
        <c:axId val="15672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348.04</c:v>
                </c:pt>
                <c:pt idx="1">
                  <c:v>339.28</c:v>
                </c:pt>
                <c:pt idx="2">
                  <c:v>207.91</c:v>
                </c:pt>
                <c:pt idx="3">
                  <c:v>206.06</c:v>
                </c:pt>
                <c:pt idx="4">
                  <c:v>210.35</c:v>
                </c:pt>
              </c:numCache>
            </c:numRef>
          </c:val>
          <c:extLst>
            <c:ext xmlns:c16="http://schemas.microsoft.com/office/drawing/2014/chart" uri="{C3380CC4-5D6E-409C-BE32-E72D297353CC}">
              <c16:uniqueId val="{00000000-0F89-4BF4-82F4-9FE4D2726F05}"/>
            </c:ext>
          </c:extLst>
        </c:ser>
        <c:dLbls>
          <c:showLegendKey val="0"/>
          <c:showVal val="0"/>
          <c:showCatName val="0"/>
          <c:showSerName val="0"/>
          <c:showPercent val="0"/>
          <c:showBubbleSize val="0"/>
        </c:dLbls>
        <c:gapWidth val="150"/>
        <c:axId val="156751744"/>
        <c:axId val="1567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0F89-4BF4-82F4-9FE4D2726F05}"/>
            </c:ext>
          </c:extLst>
        </c:ser>
        <c:dLbls>
          <c:showLegendKey val="0"/>
          <c:showVal val="0"/>
          <c:showCatName val="0"/>
          <c:showSerName val="0"/>
          <c:showPercent val="0"/>
          <c:showBubbleSize val="0"/>
        </c:dLbls>
        <c:marker val="1"/>
        <c:smooth val="0"/>
        <c:axId val="156751744"/>
        <c:axId val="156753920"/>
      </c:lineChart>
      <c:dateAx>
        <c:axId val="156751744"/>
        <c:scaling>
          <c:orientation val="minMax"/>
        </c:scaling>
        <c:delete val="1"/>
        <c:axPos val="b"/>
        <c:numFmt formatCode="ge" sourceLinked="1"/>
        <c:majorTickMark val="none"/>
        <c:minorTickMark val="none"/>
        <c:tickLblPos val="none"/>
        <c:crossAx val="156753920"/>
        <c:crosses val="autoZero"/>
        <c:auto val="1"/>
        <c:lblOffset val="100"/>
        <c:baseTimeUnit val="years"/>
      </c:dateAx>
      <c:valAx>
        <c:axId val="156753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321.36</c:v>
                </c:pt>
                <c:pt idx="1">
                  <c:v>318.25</c:v>
                </c:pt>
                <c:pt idx="2">
                  <c:v>326.95</c:v>
                </c:pt>
                <c:pt idx="3">
                  <c:v>326.36</c:v>
                </c:pt>
                <c:pt idx="4">
                  <c:v>325.31</c:v>
                </c:pt>
              </c:numCache>
            </c:numRef>
          </c:val>
          <c:extLst>
            <c:ext xmlns:c16="http://schemas.microsoft.com/office/drawing/2014/chart" uri="{C3380CC4-5D6E-409C-BE32-E72D297353CC}">
              <c16:uniqueId val="{00000000-E44D-41D8-B8EA-FAC3F4AC34F1}"/>
            </c:ext>
          </c:extLst>
        </c:ser>
        <c:dLbls>
          <c:showLegendKey val="0"/>
          <c:showVal val="0"/>
          <c:showCatName val="0"/>
          <c:showSerName val="0"/>
          <c:showPercent val="0"/>
          <c:showBubbleSize val="0"/>
        </c:dLbls>
        <c:gapWidth val="150"/>
        <c:axId val="156767744"/>
        <c:axId val="1567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E44D-41D8-B8EA-FAC3F4AC34F1}"/>
            </c:ext>
          </c:extLst>
        </c:ser>
        <c:dLbls>
          <c:showLegendKey val="0"/>
          <c:showVal val="0"/>
          <c:showCatName val="0"/>
          <c:showSerName val="0"/>
          <c:showPercent val="0"/>
          <c:showBubbleSize val="0"/>
        </c:dLbls>
        <c:marker val="1"/>
        <c:smooth val="0"/>
        <c:axId val="156767744"/>
        <c:axId val="156769664"/>
      </c:lineChart>
      <c:dateAx>
        <c:axId val="156767744"/>
        <c:scaling>
          <c:orientation val="minMax"/>
        </c:scaling>
        <c:delete val="1"/>
        <c:axPos val="b"/>
        <c:numFmt formatCode="ge" sourceLinked="1"/>
        <c:majorTickMark val="none"/>
        <c:minorTickMark val="none"/>
        <c:tickLblPos val="none"/>
        <c:crossAx val="156769664"/>
        <c:crosses val="autoZero"/>
        <c:auto val="1"/>
        <c:lblOffset val="100"/>
        <c:baseTimeUnit val="years"/>
      </c:dateAx>
      <c:valAx>
        <c:axId val="15676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7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89.29</c:v>
                </c:pt>
                <c:pt idx="1">
                  <c:v>96.46</c:v>
                </c:pt>
                <c:pt idx="2">
                  <c:v>104.33</c:v>
                </c:pt>
                <c:pt idx="3">
                  <c:v>105.09</c:v>
                </c:pt>
                <c:pt idx="4">
                  <c:v>105.85</c:v>
                </c:pt>
              </c:numCache>
            </c:numRef>
          </c:val>
          <c:extLst>
            <c:ext xmlns:c16="http://schemas.microsoft.com/office/drawing/2014/chart" uri="{C3380CC4-5D6E-409C-BE32-E72D297353CC}">
              <c16:uniqueId val="{00000000-FAEE-4DC3-8A2E-51E2AB27C040}"/>
            </c:ext>
          </c:extLst>
        </c:ser>
        <c:dLbls>
          <c:showLegendKey val="0"/>
          <c:showVal val="0"/>
          <c:showCatName val="0"/>
          <c:showSerName val="0"/>
          <c:showPercent val="0"/>
          <c:showBubbleSize val="0"/>
        </c:dLbls>
        <c:gapWidth val="150"/>
        <c:axId val="156797952"/>
        <c:axId val="1568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FAEE-4DC3-8A2E-51E2AB27C040}"/>
            </c:ext>
          </c:extLst>
        </c:ser>
        <c:dLbls>
          <c:showLegendKey val="0"/>
          <c:showVal val="0"/>
          <c:showCatName val="0"/>
          <c:showSerName val="0"/>
          <c:showPercent val="0"/>
          <c:showBubbleSize val="0"/>
        </c:dLbls>
        <c:marker val="1"/>
        <c:smooth val="0"/>
        <c:axId val="156797952"/>
        <c:axId val="156824704"/>
      </c:lineChart>
      <c:dateAx>
        <c:axId val="156797952"/>
        <c:scaling>
          <c:orientation val="minMax"/>
        </c:scaling>
        <c:delete val="1"/>
        <c:axPos val="b"/>
        <c:numFmt formatCode="ge" sourceLinked="1"/>
        <c:majorTickMark val="none"/>
        <c:minorTickMark val="none"/>
        <c:tickLblPos val="none"/>
        <c:crossAx val="156824704"/>
        <c:crosses val="autoZero"/>
        <c:auto val="1"/>
        <c:lblOffset val="100"/>
        <c:baseTimeUnit val="years"/>
      </c:dateAx>
      <c:valAx>
        <c:axId val="1568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143.71</c:v>
                </c:pt>
                <c:pt idx="1">
                  <c:v>133.21</c:v>
                </c:pt>
                <c:pt idx="2">
                  <c:v>122.83</c:v>
                </c:pt>
                <c:pt idx="3">
                  <c:v>121.91</c:v>
                </c:pt>
                <c:pt idx="4">
                  <c:v>120.89</c:v>
                </c:pt>
              </c:numCache>
            </c:numRef>
          </c:val>
          <c:extLst>
            <c:ext xmlns:c16="http://schemas.microsoft.com/office/drawing/2014/chart" uri="{C3380CC4-5D6E-409C-BE32-E72D297353CC}">
              <c16:uniqueId val="{00000000-C995-4DBA-A0A5-503DCA64C4AE}"/>
            </c:ext>
          </c:extLst>
        </c:ser>
        <c:dLbls>
          <c:showLegendKey val="0"/>
          <c:showVal val="0"/>
          <c:showCatName val="0"/>
          <c:showSerName val="0"/>
          <c:showPercent val="0"/>
          <c:showBubbleSize val="0"/>
        </c:dLbls>
        <c:gapWidth val="150"/>
        <c:axId val="156924160"/>
        <c:axId val="1569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C995-4DBA-A0A5-503DCA64C4AE}"/>
            </c:ext>
          </c:extLst>
        </c:ser>
        <c:dLbls>
          <c:showLegendKey val="0"/>
          <c:showVal val="0"/>
          <c:showCatName val="0"/>
          <c:showSerName val="0"/>
          <c:showPercent val="0"/>
          <c:showBubbleSize val="0"/>
        </c:dLbls>
        <c:marker val="1"/>
        <c:smooth val="0"/>
        <c:axId val="156924160"/>
        <c:axId val="156926336"/>
      </c:lineChart>
      <c:dateAx>
        <c:axId val="156924160"/>
        <c:scaling>
          <c:orientation val="minMax"/>
        </c:scaling>
        <c:delete val="1"/>
        <c:axPos val="b"/>
        <c:numFmt formatCode="ge" sourceLinked="1"/>
        <c:majorTickMark val="none"/>
        <c:minorTickMark val="none"/>
        <c:tickLblPos val="none"/>
        <c:crossAx val="156926336"/>
        <c:crosses val="autoZero"/>
        <c:auto val="1"/>
        <c:lblOffset val="100"/>
        <c:baseTimeUnit val="years"/>
      </c:dateAx>
      <c:valAx>
        <c:axId val="1569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90" zoomScaleNormal="90" workbookViewId="0">
      <selection activeCell="CC58" sqref="CC5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静岡県　磐田市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170419</v>
      </c>
      <c r="AM8" s="61"/>
      <c r="AN8" s="61"/>
      <c r="AO8" s="61"/>
      <c r="AP8" s="61"/>
      <c r="AQ8" s="61"/>
      <c r="AR8" s="61"/>
      <c r="AS8" s="61"/>
      <c r="AT8" s="51">
        <f>データ!$S$6</f>
        <v>163.44999999999999</v>
      </c>
      <c r="AU8" s="52"/>
      <c r="AV8" s="52"/>
      <c r="AW8" s="52"/>
      <c r="AX8" s="52"/>
      <c r="AY8" s="52"/>
      <c r="AZ8" s="52"/>
      <c r="BA8" s="52"/>
      <c r="BB8" s="53">
        <f>データ!$T$6</f>
        <v>1042.6400000000001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66.27</v>
      </c>
      <c r="J10" s="52"/>
      <c r="K10" s="52"/>
      <c r="L10" s="52"/>
      <c r="M10" s="52"/>
      <c r="N10" s="52"/>
      <c r="O10" s="64"/>
      <c r="P10" s="53">
        <f>データ!$P$6</f>
        <v>95.12</v>
      </c>
      <c r="Q10" s="53"/>
      <c r="R10" s="53"/>
      <c r="S10" s="53"/>
      <c r="T10" s="53"/>
      <c r="U10" s="53"/>
      <c r="V10" s="53"/>
      <c r="W10" s="61">
        <f>データ!$Q$6</f>
        <v>2252</v>
      </c>
      <c r="X10" s="61"/>
      <c r="Y10" s="61"/>
      <c r="Z10" s="61"/>
      <c r="AA10" s="61"/>
      <c r="AB10" s="61"/>
      <c r="AC10" s="61"/>
      <c r="AD10" s="2"/>
      <c r="AE10" s="2"/>
      <c r="AF10" s="2"/>
      <c r="AG10" s="2"/>
      <c r="AH10" s="5"/>
      <c r="AI10" s="5"/>
      <c r="AJ10" s="5"/>
      <c r="AK10" s="5"/>
      <c r="AL10" s="61">
        <f>データ!$U$6</f>
        <v>162106</v>
      </c>
      <c r="AM10" s="61"/>
      <c r="AN10" s="61"/>
      <c r="AO10" s="61"/>
      <c r="AP10" s="61"/>
      <c r="AQ10" s="61"/>
      <c r="AR10" s="61"/>
      <c r="AS10" s="61"/>
      <c r="AT10" s="51">
        <f>データ!$V$6</f>
        <v>134.63</v>
      </c>
      <c r="AU10" s="52"/>
      <c r="AV10" s="52"/>
      <c r="AW10" s="52"/>
      <c r="AX10" s="52"/>
      <c r="AY10" s="52"/>
      <c r="AZ10" s="52"/>
      <c r="BA10" s="52"/>
      <c r="BB10" s="53">
        <f>データ!$W$6</f>
        <v>1204.0899999999999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222119</v>
      </c>
      <c r="D6" s="34">
        <f t="shared" si="3"/>
        <v>46</v>
      </c>
      <c r="E6" s="34">
        <f t="shared" si="3"/>
        <v>1</v>
      </c>
      <c r="F6" s="34">
        <f t="shared" si="3"/>
        <v>0</v>
      </c>
      <c r="G6" s="34">
        <f t="shared" si="3"/>
        <v>1</v>
      </c>
      <c r="H6" s="34" t="str">
        <f t="shared" si="3"/>
        <v>静岡県　磐田市</v>
      </c>
      <c r="I6" s="34" t="str">
        <f t="shared" si="3"/>
        <v>法適用</v>
      </c>
      <c r="J6" s="34" t="str">
        <f t="shared" si="3"/>
        <v>水道事業</v>
      </c>
      <c r="K6" s="34" t="str">
        <f t="shared" si="3"/>
        <v>末端給水事業</v>
      </c>
      <c r="L6" s="34" t="str">
        <f t="shared" si="3"/>
        <v>A2</v>
      </c>
      <c r="M6" s="34">
        <f t="shared" si="3"/>
        <v>0</v>
      </c>
      <c r="N6" s="35" t="str">
        <f t="shared" si="3"/>
        <v>-</v>
      </c>
      <c r="O6" s="35">
        <f t="shared" si="3"/>
        <v>66.27</v>
      </c>
      <c r="P6" s="35">
        <f t="shared" si="3"/>
        <v>95.12</v>
      </c>
      <c r="Q6" s="35">
        <f t="shared" si="3"/>
        <v>2252</v>
      </c>
      <c r="R6" s="35">
        <f t="shared" si="3"/>
        <v>170419</v>
      </c>
      <c r="S6" s="35">
        <f t="shared" si="3"/>
        <v>163.44999999999999</v>
      </c>
      <c r="T6" s="35">
        <f t="shared" si="3"/>
        <v>1042.6400000000001</v>
      </c>
      <c r="U6" s="35">
        <f t="shared" si="3"/>
        <v>162106</v>
      </c>
      <c r="V6" s="35">
        <f t="shared" si="3"/>
        <v>134.63</v>
      </c>
      <c r="W6" s="35">
        <f t="shared" si="3"/>
        <v>1204.0899999999999</v>
      </c>
      <c r="X6" s="36">
        <f>IF(X7="",NA(),X7)</f>
        <v>92.76</v>
      </c>
      <c r="Y6" s="36">
        <f t="shared" ref="Y6:AG6" si="4">IF(Y7="",NA(),Y7)</f>
        <v>100.08</v>
      </c>
      <c r="Z6" s="36">
        <f t="shared" si="4"/>
        <v>105.15</v>
      </c>
      <c r="AA6" s="36">
        <f t="shared" si="4"/>
        <v>105.74</v>
      </c>
      <c r="AB6" s="36">
        <f t="shared" si="4"/>
        <v>106.85</v>
      </c>
      <c r="AC6" s="36">
        <f t="shared" si="4"/>
        <v>108.39</v>
      </c>
      <c r="AD6" s="36">
        <f t="shared" si="4"/>
        <v>108.9</v>
      </c>
      <c r="AE6" s="36">
        <f t="shared" si="4"/>
        <v>114.43</v>
      </c>
      <c r="AF6" s="36">
        <f t="shared" si="4"/>
        <v>114.08</v>
      </c>
      <c r="AG6" s="36">
        <f t="shared" si="4"/>
        <v>115.36</v>
      </c>
      <c r="AH6" s="35" t="str">
        <f>IF(AH7="","",IF(AH7="-","【-】","【"&amp;SUBSTITUTE(TEXT(AH7,"#,##0.00"),"-","△")&amp;"】"))</f>
        <v>【114.35】</v>
      </c>
      <c r="AI6" s="36">
        <f>IF(AI7="",NA(),AI7)</f>
        <v>4.42</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348.04</v>
      </c>
      <c r="AU6" s="36">
        <f t="shared" ref="AU6:BC6" si="6">IF(AU7="",NA(),AU7)</f>
        <v>339.28</v>
      </c>
      <c r="AV6" s="36">
        <f t="shared" si="6"/>
        <v>207.91</v>
      </c>
      <c r="AW6" s="36">
        <f t="shared" si="6"/>
        <v>206.06</v>
      </c>
      <c r="AX6" s="36">
        <f t="shared" si="6"/>
        <v>210.35</v>
      </c>
      <c r="AY6" s="36">
        <f t="shared" si="6"/>
        <v>590.46</v>
      </c>
      <c r="AZ6" s="36">
        <f t="shared" si="6"/>
        <v>628.34</v>
      </c>
      <c r="BA6" s="36">
        <f t="shared" si="6"/>
        <v>289.8</v>
      </c>
      <c r="BB6" s="36">
        <f t="shared" si="6"/>
        <v>299.44</v>
      </c>
      <c r="BC6" s="36">
        <f t="shared" si="6"/>
        <v>311.99</v>
      </c>
      <c r="BD6" s="35" t="str">
        <f>IF(BD7="","",IF(BD7="-","【-】","【"&amp;SUBSTITUTE(TEXT(BD7,"#,##0.00"),"-","△")&amp;"】"))</f>
        <v>【262.87】</v>
      </c>
      <c r="BE6" s="36">
        <f>IF(BE7="",NA(),BE7)</f>
        <v>321.36</v>
      </c>
      <c r="BF6" s="36">
        <f t="shared" ref="BF6:BN6" si="7">IF(BF7="",NA(),BF7)</f>
        <v>318.25</v>
      </c>
      <c r="BG6" s="36">
        <f t="shared" si="7"/>
        <v>326.95</v>
      </c>
      <c r="BH6" s="36">
        <f t="shared" si="7"/>
        <v>326.36</v>
      </c>
      <c r="BI6" s="36">
        <f t="shared" si="7"/>
        <v>325.31</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89.29</v>
      </c>
      <c r="BQ6" s="36">
        <f t="shared" ref="BQ6:BY6" si="8">IF(BQ7="",NA(),BQ7)</f>
        <v>96.46</v>
      </c>
      <c r="BR6" s="36">
        <f t="shared" si="8"/>
        <v>104.33</v>
      </c>
      <c r="BS6" s="36">
        <f t="shared" si="8"/>
        <v>105.09</v>
      </c>
      <c r="BT6" s="36">
        <f t="shared" si="8"/>
        <v>105.85</v>
      </c>
      <c r="BU6" s="36">
        <f t="shared" si="8"/>
        <v>99.91</v>
      </c>
      <c r="BV6" s="36">
        <f t="shared" si="8"/>
        <v>99.89</v>
      </c>
      <c r="BW6" s="36">
        <f t="shared" si="8"/>
        <v>107.05</v>
      </c>
      <c r="BX6" s="36">
        <f t="shared" si="8"/>
        <v>106.4</v>
      </c>
      <c r="BY6" s="36">
        <f t="shared" si="8"/>
        <v>107.61</v>
      </c>
      <c r="BZ6" s="35" t="str">
        <f>IF(BZ7="","",IF(BZ7="-","【-】","【"&amp;SUBSTITUTE(TEXT(BZ7,"#,##0.00"),"-","△")&amp;"】"))</f>
        <v>【105.59】</v>
      </c>
      <c r="CA6" s="36">
        <f>IF(CA7="",NA(),CA7)</f>
        <v>143.71</v>
      </c>
      <c r="CB6" s="36">
        <f t="shared" ref="CB6:CJ6" si="9">IF(CB7="",NA(),CB7)</f>
        <v>133.21</v>
      </c>
      <c r="CC6" s="36">
        <f t="shared" si="9"/>
        <v>122.83</v>
      </c>
      <c r="CD6" s="36">
        <f t="shared" si="9"/>
        <v>121.91</v>
      </c>
      <c r="CE6" s="36">
        <f t="shared" si="9"/>
        <v>120.89</v>
      </c>
      <c r="CF6" s="36">
        <f t="shared" si="9"/>
        <v>164.25</v>
      </c>
      <c r="CG6" s="36">
        <f t="shared" si="9"/>
        <v>165.34</v>
      </c>
      <c r="CH6" s="36">
        <f t="shared" si="9"/>
        <v>155.09</v>
      </c>
      <c r="CI6" s="36">
        <f t="shared" si="9"/>
        <v>156.29</v>
      </c>
      <c r="CJ6" s="36">
        <f t="shared" si="9"/>
        <v>155.69</v>
      </c>
      <c r="CK6" s="35" t="str">
        <f>IF(CK7="","",IF(CK7="-","【-】","【"&amp;SUBSTITUTE(TEXT(CK7,"#,##0.00"),"-","△")&amp;"】"))</f>
        <v>【163.27】</v>
      </c>
      <c r="CL6" s="36">
        <f>IF(CL7="",NA(),CL7)</f>
        <v>74.56</v>
      </c>
      <c r="CM6" s="36">
        <f t="shared" ref="CM6:CU6" si="10">IF(CM7="",NA(),CM7)</f>
        <v>68.959999999999994</v>
      </c>
      <c r="CN6" s="36">
        <f t="shared" si="10"/>
        <v>66.48</v>
      </c>
      <c r="CO6" s="36">
        <f t="shared" si="10"/>
        <v>60.47</v>
      </c>
      <c r="CP6" s="36">
        <f t="shared" si="10"/>
        <v>60.62</v>
      </c>
      <c r="CQ6" s="36">
        <f t="shared" si="10"/>
        <v>62.71</v>
      </c>
      <c r="CR6" s="36">
        <f t="shared" si="10"/>
        <v>62.15</v>
      </c>
      <c r="CS6" s="36">
        <f t="shared" si="10"/>
        <v>61.61</v>
      </c>
      <c r="CT6" s="36">
        <f t="shared" si="10"/>
        <v>62.34</v>
      </c>
      <c r="CU6" s="36">
        <f t="shared" si="10"/>
        <v>62.46</v>
      </c>
      <c r="CV6" s="35" t="str">
        <f>IF(CV7="","",IF(CV7="-","【-】","【"&amp;SUBSTITUTE(TEXT(CV7,"#,##0.00"),"-","△")&amp;"】"))</f>
        <v>【59.94】</v>
      </c>
      <c r="CW6" s="36">
        <f>IF(CW7="",NA(),CW7)</f>
        <v>82.02</v>
      </c>
      <c r="CX6" s="36">
        <f t="shared" ref="CX6:DF6" si="11">IF(CX7="",NA(),CX7)</f>
        <v>83.92</v>
      </c>
      <c r="CY6" s="36">
        <f t="shared" si="11"/>
        <v>83.26</v>
      </c>
      <c r="CZ6" s="36">
        <f t="shared" si="11"/>
        <v>83.83</v>
      </c>
      <c r="DA6" s="36">
        <f t="shared" si="11"/>
        <v>83.6</v>
      </c>
      <c r="DB6" s="36">
        <f t="shared" si="11"/>
        <v>90.54</v>
      </c>
      <c r="DC6" s="36">
        <f t="shared" si="11"/>
        <v>90.64</v>
      </c>
      <c r="DD6" s="36">
        <f t="shared" si="11"/>
        <v>90.23</v>
      </c>
      <c r="DE6" s="36">
        <f t="shared" si="11"/>
        <v>90.15</v>
      </c>
      <c r="DF6" s="36">
        <f t="shared" si="11"/>
        <v>90.62</v>
      </c>
      <c r="DG6" s="35" t="str">
        <f>IF(DG7="","",IF(DG7="-","【-】","【"&amp;SUBSTITUTE(TEXT(DG7,"#,##0.00"),"-","△")&amp;"】"))</f>
        <v>【90.22】</v>
      </c>
      <c r="DH6" s="36">
        <f>IF(DH7="",NA(),DH7)</f>
        <v>39.32</v>
      </c>
      <c r="DI6" s="36">
        <f t="shared" ref="DI6:DQ6" si="12">IF(DI7="",NA(),DI7)</f>
        <v>40.020000000000003</v>
      </c>
      <c r="DJ6" s="36">
        <f t="shared" si="12"/>
        <v>42.46</v>
      </c>
      <c r="DK6" s="36">
        <f t="shared" si="12"/>
        <v>43.31</v>
      </c>
      <c r="DL6" s="36">
        <f t="shared" si="12"/>
        <v>44.43</v>
      </c>
      <c r="DM6" s="36">
        <f t="shared" si="12"/>
        <v>42.43</v>
      </c>
      <c r="DN6" s="36">
        <f t="shared" si="12"/>
        <v>43.24</v>
      </c>
      <c r="DO6" s="36">
        <f t="shared" si="12"/>
        <v>46.36</v>
      </c>
      <c r="DP6" s="36">
        <f t="shared" si="12"/>
        <v>47.37</v>
      </c>
      <c r="DQ6" s="36">
        <f t="shared" si="12"/>
        <v>48.01</v>
      </c>
      <c r="DR6" s="35" t="str">
        <f>IF(DR7="","",IF(DR7="-","【-】","【"&amp;SUBSTITUTE(TEXT(DR7,"#,##0.00"),"-","△")&amp;"】"))</f>
        <v>【47.91】</v>
      </c>
      <c r="DS6" s="36">
        <f>IF(DS7="",NA(),DS7)</f>
        <v>14.4</v>
      </c>
      <c r="DT6" s="36">
        <f t="shared" ref="DT6:EB6" si="13">IF(DT7="",NA(),DT7)</f>
        <v>16.91</v>
      </c>
      <c r="DU6" s="36">
        <f t="shared" si="13"/>
        <v>18.260000000000002</v>
      </c>
      <c r="DV6" s="36">
        <f t="shared" si="13"/>
        <v>19.3</v>
      </c>
      <c r="DW6" s="36">
        <f t="shared" si="13"/>
        <v>20.49</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1.46</v>
      </c>
      <c r="EE6" s="36">
        <f t="shared" ref="EE6:EM6" si="14">IF(EE7="",NA(),EE7)</f>
        <v>1.94</v>
      </c>
      <c r="EF6" s="36">
        <f t="shared" si="14"/>
        <v>1.36</v>
      </c>
      <c r="EG6" s="36">
        <f t="shared" si="14"/>
        <v>1.31</v>
      </c>
      <c r="EH6" s="36">
        <f t="shared" si="14"/>
        <v>1.1299999999999999</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222119</v>
      </c>
      <c r="D7" s="38">
        <v>46</v>
      </c>
      <c r="E7" s="38">
        <v>1</v>
      </c>
      <c r="F7" s="38">
        <v>0</v>
      </c>
      <c r="G7" s="38">
        <v>1</v>
      </c>
      <c r="H7" s="38" t="s">
        <v>105</v>
      </c>
      <c r="I7" s="38" t="s">
        <v>106</v>
      </c>
      <c r="J7" s="38" t="s">
        <v>107</v>
      </c>
      <c r="K7" s="38" t="s">
        <v>108</v>
      </c>
      <c r="L7" s="38" t="s">
        <v>109</v>
      </c>
      <c r="M7" s="38"/>
      <c r="N7" s="39" t="s">
        <v>110</v>
      </c>
      <c r="O7" s="39">
        <v>66.27</v>
      </c>
      <c r="P7" s="39">
        <v>95.12</v>
      </c>
      <c r="Q7" s="39">
        <v>2252</v>
      </c>
      <c r="R7" s="39">
        <v>170419</v>
      </c>
      <c r="S7" s="39">
        <v>163.44999999999999</v>
      </c>
      <c r="T7" s="39">
        <v>1042.6400000000001</v>
      </c>
      <c r="U7" s="39">
        <v>162106</v>
      </c>
      <c r="V7" s="39">
        <v>134.63</v>
      </c>
      <c r="W7" s="39">
        <v>1204.0899999999999</v>
      </c>
      <c r="X7" s="39">
        <v>92.76</v>
      </c>
      <c r="Y7" s="39">
        <v>100.08</v>
      </c>
      <c r="Z7" s="39">
        <v>105.15</v>
      </c>
      <c r="AA7" s="39">
        <v>105.74</v>
      </c>
      <c r="AB7" s="39">
        <v>106.85</v>
      </c>
      <c r="AC7" s="39">
        <v>108.39</v>
      </c>
      <c r="AD7" s="39">
        <v>108.9</v>
      </c>
      <c r="AE7" s="39">
        <v>114.43</v>
      </c>
      <c r="AF7" s="39">
        <v>114.08</v>
      </c>
      <c r="AG7" s="39">
        <v>115.36</v>
      </c>
      <c r="AH7" s="39">
        <v>114.35</v>
      </c>
      <c r="AI7" s="39">
        <v>4.42</v>
      </c>
      <c r="AJ7" s="39">
        <v>0</v>
      </c>
      <c r="AK7" s="39">
        <v>0</v>
      </c>
      <c r="AL7" s="39">
        <v>0</v>
      </c>
      <c r="AM7" s="39">
        <v>0</v>
      </c>
      <c r="AN7" s="39">
        <v>3.08</v>
      </c>
      <c r="AO7" s="39">
        <v>3.47</v>
      </c>
      <c r="AP7" s="39">
        <v>0.13</v>
      </c>
      <c r="AQ7" s="39">
        <v>0</v>
      </c>
      <c r="AR7" s="39">
        <v>0</v>
      </c>
      <c r="AS7" s="39">
        <v>0.79</v>
      </c>
      <c r="AT7" s="39">
        <v>348.04</v>
      </c>
      <c r="AU7" s="39">
        <v>339.28</v>
      </c>
      <c r="AV7" s="39">
        <v>207.91</v>
      </c>
      <c r="AW7" s="39">
        <v>206.06</v>
      </c>
      <c r="AX7" s="39">
        <v>210.35</v>
      </c>
      <c r="AY7" s="39">
        <v>590.46</v>
      </c>
      <c r="AZ7" s="39">
        <v>628.34</v>
      </c>
      <c r="BA7" s="39">
        <v>289.8</v>
      </c>
      <c r="BB7" s="39">
        <v>299.44</v>
      </c>
      <c r="BC7" s="39">
        <v>311.99</v>
      </c>
      <c r="BD7" s="39">
        <v>262.87</v>
      </c>
      <c r="BE7" s="39">
        <v>321.36</v>
      </c>
      <c r="BF7" s="39">
        <v>318.25</v>
      </c>
      <c r="BG7" s="39">
        <v>326.95</v>
      </c>
      <c r="BH7" s="39">
        <v>326.36</v>
      </c>
      <c r="BI7" s="39">
        <v>325.31</v>
      </c>
      <c r="BJ7" s="39">
        <v>299.16000000000003</v>
      </c>
      <c r="BK7" s="39">
        <v>297.13</v>
      </c>
      <c r="BL7" s="39">
        <v>301.99</v>
      </c>
      <c r="BM7" s="39">
        <v>298.08999999999997</v>
      </c>
      <c r="BN7" s="39">
        <v>291.77999999999997</v>
      </c>
      <c r="BO7" s="39">
        <v>270.87</v>
      </c>
      <c r="BP7" s="39">
        <v>89.29</v>
      </c>
      <c r="BQ7" s="39">
        <v>96.46</v>
      </c>
      <c r="BR7" s="39">
        <v>104.33</v>
      </c>
      <c r="BS7" s="39">
        <v>105.09</v>
      </c>
      <c r="BT7" s="39">
        <v>105.85</v>
      </c>
      <c r="BU7" s="39">
        <v>99.91</v>
      </c>
      <c r="BV7" s="39">
        <v>99.89</v>
      </c>
      <c r="BW7" s="39">
        <v>107.05</v>
      </c>
      <c r="BX7" s="39">
        <v>106.4</v>
      </c>
      <c r="BY7" s="39">
        <v>107.61</v>
      </c>
      <c r="BZ7" s="39">
        <v>105.59</v>
      </c>
      <c r="CA7" s="39">
        <v>143.71</v>
      </c>
      <c r="CB7" s="39">
        <v>133.21</v>
      </c>
      <c r="CC7" s="39">
        <v>122.83</v>
      </c>
      <c r="CD7" s="39">
        <v>121.91</v>
      </c>
      <c r="CE7" s="39">
        <v>120.89</v>
      </c>
      <c r="CF7" s="39">
        <v>164.25</v>
      </c>
      <c r="CG7" s="39">
        <v>165.34</v>
      </c>
      <c r="CH7" s="39">
        <v>155.09</v>
      </c>
      <c r="CI7" s="39">
        <v>156.29</v>
      </c>
      <c r="CJ7" s="39">
        <v>155.69</v>
      </c>
      <c r="CK7" s="39">
        <v>163.27000000000001</v>
      </c>
      <c r="CL7" s="39">
        <v>74.56</v>
      </c>
      <c r="CM7" s="39">
        <v>68.959999999999994</v>
      </c>
      <c r="CN7" s="39">
        <v>66.48</v>
      </c>
      <c r="CO7" s="39">
        <v>60.47</v>
      </c>
      <c r="CP7" s="39">
        <v>60.62</v>
      </c>
      <c r="CQ7" s="39">
        <v>62.71</v>
      </c>
      <c r="CR7" s="39">
        <v>62.15</v>
      </c>
      <c r="CS7" s="39">
        <v>61.61</v>
      </c>
      <c r="CT7" s="39">
        <v>62.34</v>
      </c>
      <c r="CU7" s="39">
        <v>62.46</v>
      </c>
      <c r="CV7" s="39">
        <v>59.94</v>
      </c>
      <c r="CW7" s="39">
        <v>82.02</v>
      </c>
      <c r="CX7" s="39">
        <v>83.92</v>
      </c>
      <c r="CY7" s="39">
        <v>83.26</v>
      </c>
      <c r="CZ7" s="39">
        <v>83.83</v>
      </c>
      <c r="DA7" s="39">
        <v>83.6</v>
      </c>
      <c r="DB7" s="39">
        <v>90.54</v>
      </c>
      <c r="DC7" s="39">
        <v>90.64</v>
      </c>
      <c r="DD7" s="39">
        <v>90.23</v>
      </c>
      <c r="DE7" s="39">
        <v>90.15</v>
      </c>
      <c r="DF7" s="39">
        <v>90.62</v>
      </c>
      <c r="DG7" s="39">
        <v>90.22</v>
      </c>
      <c r="DH7" s="39">
        <v>39.32</v>
      </c>
      <c r="DI7" s="39">
        <v>40.020000000000003</v>
      </c>
      <c r="DJ7" s="39">
        <v>42.46</v>
      </c>
      <c r="DK7" s="39">
        <v>43.31</v>
      </c>
      <c r="DL7" s="39">
        <v>44.43</v>
      </c>
      <c r="DM7" s="39">
        <v>42.43</v>
      </c>
      <c r="DN7" s="39">
        <v>43.24</v>
      </c>
      <c r="DO7" s="39">
        <v>46.36</v>
      </c>
      <c r="DP7" s="39">
        <v>47.37</v>
      </c>
      <c r="DQ7" s="39">
        <v>48.01</v>
      </c>
      <c r="DR7" s="39">
        <v>47.91</v>
      </c>
      <c r="DS7" s="39">
        <v>14.4</v>
      </c>
      <c r="DT7" s="39">
        <v>16.91</v>
      </c>
      <c r="DU7" s="39">
        <v>18.260000000000002</v>
      </c>
      <c r="DV7" s="39">
        <v>19.3</v>
      </c>
      <c r="DW7" s="39">
        <v>20.49</v>
      </c>
      <c r="DX7" s="39">
        <v>11.07</v>
      </c>
      <c r="DY7" s="39">
        <v>12.21</v>
      </c>
      <c r="DZ7" s="39">
        <v>13.57</v>
      </c>
      <c r="EA7" s="39">
        <v>14.27</v>
      </c>
      <c r="EB7" s="39">
        <v>16.170000000000002</v>
      </c>
      <c r="EC7" s="39">
        <v>15</v>
      </c>
      <c r="ED7" s="39">
        <v>1.46</v>
      </c>
      <c r="EE7" s="39">
        <v>1.94</v>
      </c>
      <c r="EF7" s="39">
        <v>1.36</v>
      </c>
      <c r="EG7" s="39">
        <v>1.31</v>
      </c>
      <c r="EH7" s="39">
        <v>1.1299999999999999</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