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I8Jw+5sHYtHPpkA9hnoeMhZayZCLrm1FIbnJsiXon0i+nMfjyPN5FSJMa4HTeLuWnYmjKT4NotPUB+KDgRknQ==" workbookSaltValue="ia+Adf2Q2GW/yq8BvkKRd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<sst xmlns="http://schemas.openxmlformats.org/spreadsheetml/2006/main" count="242" uniqueCount="126">
  <si>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</si>
  <si>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</si>
  <si>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</si>
  <si>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</si>
  <si>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</si>
  <si>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</si>
  <si>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</si>
  <si>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</si>
  <si>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</si>
  <si>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</si>
  <si>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</si>
  <si>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</si>
  <si>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</si>
  <si>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</si>
  <si>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</si>
  <si>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</si>
  <si>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</si>
  <si>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</si>
  <si>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</si>
  <si>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</si>
  <si>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</si>
  <si>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</si>
  <si>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</si>
  <si>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</si>
  <si>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</si>
  <si>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</si>
  <si>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</si>
  <si>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</si>
  <si>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</si>
  <si>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</si>
  <si>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</si>
  <si>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</si>
  <si>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</si>
  <si>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</si>
  <si>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</si>
  <si>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</si>
  <si>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</si>
  <si>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</si>
  <si>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</si>
  <si>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</si>
  <si>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</si>
  <si>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</si>
  <si>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</si>
  <si>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</si>
  <si>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</si>
  <si>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</si>
  <si>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</si>
  <si>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</si>
  <si>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</si>
  <si>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</si>
  <si>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</si>
  <si>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</si>
  <si>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</si>
  <si>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</si>
  <si>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</si>
  <si>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</si>
  <si>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</si>
  <si>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</si>
  <si>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</si>
  <si>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</si>
  <si>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</si>
  <si>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</si>
  <si>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</si>
  <si>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</si>
  <si>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</si>
  <si>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</si>
  <si>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</si>
  <si>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</si>
  <si>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</si>
  <si>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</si>
  <si>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</si>
  <si>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</si>
  <si>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</si>
  <si>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</si>
  <si>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</si>
  <si>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</si>
  <si>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</si>
  <si>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</si>
  <si>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</si>
  <si>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</si>
  <si>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</si>
  <si>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</si>
  <si>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</si>
  <si>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</si>
  <si>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</si>
  <si>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</si>
  <si>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</si>
  <si>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</si>
  <si>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</si>
  <si>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</si>
  <si>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</si>
  <si>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</si>
  <si>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</si>
  <si>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</si>
  <si>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</si>
  <si>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</si>
  <si>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</si>
  <si>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</si>
  <si>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</si>
  <si>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</si>
  <si>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</si>
  <si>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</si>
  <si>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</si>
  <si>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</si>
  <si>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</si>
  <si>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</si>
  <si>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</si>
  <si>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</si>
  <si>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</si>
  <si>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</si>
  <si>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</si>
  <si>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</si>
  <si>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</si>
  <si>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</si>
  <si>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</si>
  <si>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</si>
  <si>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</si>
  <si>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</si>
  <si>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</si>
  <si>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</si>
  <si>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</si>
  <si>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</si>
  <si>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</si>
  <si>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耐用年数を経過しているものは無いため、老朽化の状況は健全である。しかし、民間から移管された住宅団地でのカメラ調査では、亀裂、たるみ等が確認されているため、劣化の度合判定を基に順次改築を進めている。
　また、今後増加する改修費用の平準化を図るため下水道ストックマネジメント計画を策定していくがこれにより経営に影響を与えることが想定されるため、経営の改善を進めると共に将来的には財源確保のための料金改定も必要になると思われる。</t>
    <phoneticPr fontId="4"/>
  </si>
  <si>
    <t>　下水道施設は、古いもので45年余が経過し老朽化が進んでいる状況である。また、整備は継続中であり、平成29年度末現在の普及率は83.1％であることから、引き続き普及に努めていく。一方、今後増加する保有施設を適切かつ効果的に管理して常に下水道サービスを提供していかなくてはならないため、経営面では地方公営企業法の適用により健全な運営を目指すとともに、保有する施設についてはストックマネジメント計画にそった管理を進めていく。
　</t>
    <rPh sb="1" eb="4">
      <t>ゲスイドウ</t>
    </rPh>
    <rPh sb="4" eb="6">
      <t>シセツ</t>
    </rPh>
    <rPh sb="8" eb="9">
      <t>フル</t>
    </rPh>
    <rPh sb="15" eb="16">
      <t>ネン</t>
    </rPh>
    <rPh sb="16" eb="17">
      <t>アマ</t>
    </rPh>
    <rPh sb="18" eb="20">
      <t>ケイカ</t>
    </rPh>
    <rPh sb="21" eb="24">
      <t>ロウキュウカ</t>
    </rPh>
    <rPh sb="25" eb="26">
      <t>スス</t>
    </rPh>
    <rPh sb="30" eb="32">
      <t>ジョウキョウ</t>
    </rPh>
    <rPh sb="39" eb="41">
      <t>セイビ</t>
    </rPh>
    <rPh sb="42" eb="45">
      <t>ケイゾクチュウ</t>
    </rPh>
    <rPh sb="49" eb="51">
      <t>ヘイセイ</t>
    </rPh>
    <rPh sb="53" eb="55">
      <t>ネンド</t>
    </rPh>
    <rPh sb="55" eb="56">
      <t>マツ</t>
    </rPh>
    <rPh sb="56" eb="58">
      <t>ゲンザイ</t>
    </rPh>
    <rPh sb="59" eb="61">
      <t>フキュウ</t>
    </rPh>
    <rPh sb="61" eb="62">
      <t>リツ</t>
    </rPh>
    <rPh sb="76" eb="77">
      <t>ヒ</t>
    </rPh>
    <rPh sb="78" eb="79">
      <t>ツヅ</t>
    </rPh>
    <rPh sb="80" eb="82">
      <t>フキュウ</t>
    </rPh>
    <rPh sb="83" eb="84">
      <t>ツト</t>
    </rPh>
    <rPh sb="89" eb="91">
      <t>イッポウ</t>
    </rPh>
    <rPh sb="92" eb="94">
      <t>コンゴ</t>
    </rPh>
    <rPh sb="94" eb="96">
      <t>ゾウカ</t>
    </rPh>
    <rPh sb="98" eb="100">
      <t>ホユウ</t>
    </rPh>
    <rPh sb="100" eb="102">
      <t>シセツ</t>
    </rPh>
    <rPh sb="103" eb="105">
      <t>テキセツ</t>
    </rPh>
    <rPh sb="107" eb="110">
      <t>コウカテキ</t>
    </rPh>
    <rPh sb="111" eb="113">
      <t>カンリ</t>
    </rPh>
    <rPh sb="115" eb="116">
      <t>ツネ</t>
    </rPh>
    <rPh sb="117" eb="120">
      <t>ゲスイドウ</t>
    </rPh>
    <rPh sb="125" eb="127">
      <t>テイキョウ</t>
    </rPh>
    <rPh sb="142" eb="144">
      <t>ケイエイ</t>
    </rPh>
    <rPh sb="144" eb="145">
      <t>メン</t>
    </rPh>
    <rPh sb="147" eb="149">
      <t>チホウ</t>
    </rPh>
    <rPh sb="149" eb="151">
      <t>コウエイ</t>
    </rPh>
    <rPh sb="151" eb="153">
      <t>キギョウ</t>
    </rPh>
    <rPh sb="153" eb="154">
      <t>ホウ</t>
    </rPh>
    <rPh sb="155" eb="157">
      <t>テキヨウ</t>
    </rPh>
    <rPh sb="160" eb="162">
      <t>ケンゼン</t>
    </rPh>
    <rPh sb="163" eb="165">
      <t>ウンエイ</t>
    </rPh>
    <rPh sb="166" eb="168">
      <t>メザ</t>
    </rPh>
    <rPh sb="174" eb="176">
      <t>ホユウ</t>
    </rPh>
    <rPh sb="178" eb="180">
      <t>シセツ</t>
    </rPh>
    <rPh sb="195" eb="197">
      <t>ケイカク</t>
    </rPh>
    <rPh sb="201" eb="203">
      <t>カンリ</t>
    </rPh>
    <rPh sb="204" eb="205">
      <t>スス</t>
    </rPh>
    <phoneticPr fontId="4"/>
  </si>
  <si>
    <t>①収益的収支比率について、整備の進捗に伴い増加傾向にあるが、経費を賄えるだけの収入は得られていない。今後も更なる経費の削減を行い、経営改善に努めていく必要がある。
⑤経費回収率について、処理場の民間委託により効率的な施設の維持管理に努めているが、汚水処理費用に見合うだけの使用料収入が得られていないため、100％
には及んでいない状況である。今後は、更なる経費の削減や施設の更新需要も見込んだ適正な使用料の検討を行っていく。
⑥汚水処理原価は、施設の効率的な運転に努め、動力費、薬品費の削減等により削減できている。引き続きコスト縮減のために効率的な施設の運転に努める。
⑦施設利用率は、調定件数の増加に対して節水意識の向上や節水機器の普及などから伸びは無く横ばいとなっている。(公共下水道事業と特定環境保全公共下水道事業を同一の処理場で処理を行っているため、双方の利用率を合わせた利用率となっていたが、平成27年度に県からの流域下水道移管に合わせて見直しを行い、公共下水道事業と特定環境保全公共下水道事業を別に計上するようにした。）
⑧水洗化率は、新たな管渠整備や接続促進業務により下水道への接続は着実に進んでいる。引き続き接続促進、普及啓発業務を行い公共用水域の水質改善に努めていく。</t>
    <rPh sb="13" eb="15">
      <t>セイビ</t>
    </rPh>
    <rPh sb="16" eb="18">
      <t>シンチョク</t>
    </rPh>
    <rPh sb="19" eb="20">
      <t>トモナ</t>
    </rPh>
    <rPh sb="21" eb="23">
      <t>ゾウカ</t>
    </rPh>
    <rPh sb="30" eb="32">
      <t>ケイヒ</t>
    </rPh>
    <rPh sb="33" eb="34">
      <t>マカナ</t>
    </rPh>
    <rPh sb="39" eb="41">
      <t>シュウニュウ</t>
    </rPh>
    <rPh sb="42" eb="43">
      <t>エ</t>
    </rPh>
    <rPh sb="50" eb="52">
      <t>コンゴ</t>
    </rPh>
    <rPh sb="53" eb="54">
      <t>サラ</t>
    </rPh>
    <rPh sb="56" eb="58">
      <t>ケイヒ</t>
    </rPh>
    <rPh sb="59" eb="61">
      <t>サクゲン</t>
    </rPh>
    <rPh sb="62" eb="63">
      <t>オコナ</t>
    </rPh>
    <rPh sb="65" eb="67">
      <t>ケイエイ</t>
    </rPh>
    <rPh sb="67" eb="69">
      <t>カイゼン</t>
    </rPh>
    <rPh sb="70" eb="71">
      <t>ツト</t>
    </rPh>
    <rPh sb="75" eb="77">
      <t>ヒツヨウ</t>
    </rPh>
    <rPh sb="176" eb="177">
      <t>サラ</t>
    </rPh>
    <rPh sb="296" eb="298">
      <t>チョウテイ</t>
    </rPh>
    <rPh sb="342" eb="344">
      <t>コウキョウ</t>
    </rPh>
    <rPh sb="344" eb="347">
      <t>ゲスイドウ</t>
    </rPh>
    <rPh sb="347" eb="349">
      <t>ジギョウ</t>
    </rPh>
    <rPh sb="350" eb="352">
      <t>トクテイ</t>
    </rPh>
    <rPh sb="352" eb="354">
      <t>カンキョウ</t>
    </rPh>
    <rPh sb="354" eb="356">
      <t>ホゼン</t>
    </rPh>
    <rPh sb="356" eb="358">
      <t>コウキョウ</t>
    </rPh>
    <rPh sb="358" eb="361">
      <t>ゲスイドウ</t>
    </rPh>
    <rPh sb="361" eb="363">
      <t>ジギョウ</t>
    </rPh>
    <rPh sb="364" eb="366">
      <t>ドウイツ</t>
    </rPh>
    <rPh sb="367" eb="370">
      <t>ショリジョウ</t>
    </rPh>
    <rPh sb="371" eb="373">
      <t>ショリ</t>
    </rPh>
    <rPh sb="374" eb="375">
      <t>オコナ</t>
    </rPh>
    <rPh sb="382" eb="384">
      <t>ソウホウ</t>
    </rPh>
    <rPh sb="385" eb="388">
      <t>リヨウリツ</t>
    </rPh>
    <rPh sb="389" eb="390">
      <t>ア</t>
    </rPh>
    <rPh sb="393" eb="396">
      <t>リヨウリツ</t>
    </rPh>
    <rPh sb="404" eb="406">
      <t>ヘイセイ</t>
    </rPh>
    <rPh sb="408" eb="410">
      <t>ネンド</t>
    </rPh>
    <rPh sb="411" eb="412">
      <t>ケン</t>
    </rPh>
    <rPh sb="415" eb="417">
      <t>リュウイキ</t>
    </rPh>
    <rPh sb="417" eb="420">
      <t>ゲスイドウ</t>
    </rPh>
    <rPh sb="420" eb="422">
      <t>イカン</t>
    </rPh>
    <rPh sb="423" eb="424">
      <t>ア</t>
    </rPh>
    <rPh sb="427" eb="429">
      <t>ミナオ</t>
    </rPh>
    <rPh sb="431" eb="432">
      <t>オコナ</t>
    </rPh>
    <rPh sb="434" eb="436">
      <t>コウキョウ</t>
    </rPh>
    <rPh sb="436" eb="439">
      <t>ゲスイドウ</t>
    </rPh>
    <rPh sb="439" eb="441">
      <t>ジギョウ</t>
    </rPh>
    <rPh sb="442" eb="444">
      <t>トクテイ</t>
    </rPh>
    <rPh sb="444" eb="446">
      <t>カンキョウ</t>
    </rPh>
    <rPh sb="446" eb="448">
      <t>ホゼン</t>
    </rPh>
    <rPh sb="448" eb="450">
      <t>コウキョウ</t>
    </rPh>
    <rPh sb="450" eb="453">
      <t>ゲスイドウ</t>
    </rPh>
    <rPh sb="453" eb="455">
      <t>ジギョウ</t>
    </rPh>
    <rPh sb="456" eb="457">
      <t>ベツ</t>
    </rPh>
    <rPh sb="458" eb="460">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</si>
</sst>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E7-4D3B-B1F2-E591376612FD}"/>
            </c:ext>
          </c:extLst>
        </c:ser>
        <c:dLbls>
          <c:showLegendKey val="0"/>
          <c:showVal val="0"/>
          <c:showCatName val="0"/>
          <c:showSerName val="0"/>
          <c:showPercent val="0"/>
          <c:showBubbleSize val="0"/>
        </c:dLbls>
        <c:gapWidth val="150"/>
        <c:axId val="216940928"/>
        <c:axId val="21694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xmlns:c16r2="http://schemas.microsoft.com/office/drawing/2015/06/chart">
            <c:ext xmlns:c16="http://schemas.microsoft.com/office/drawing/2014/chart" uri="{C3380CC4-5D6E-409C-BE32-E72D297353CC}">
              <c16:uniqueId val="{00000001-27E7-4D3B-B1F2-E591376612FD}"/>
            </c:ext>
          </c:extLst>
        </c:ser>
        <c:dLbls>
          <c:showLegendKey val="0"/>
          <c:showVal val="0"/>
          <c:showCatName val="0"/>
          <c:showSerName val="0"/>
          <c:showPercent val="0"/>
          <c:showBubbleSize val="0"/>
        </c:dLbls>
        <c:marker val="1"/>
        <c:smooth val="0"/>
        <c:axId val="216940928"/>
        <c:axId val="216942464"/>
      </c:lineChart>
      <c:dateAx>
        <c:axId val="216940928"/>
        <c:scaling>
          <c:orientation val="minMax"/>
        </c:scaling>
        <c:delete val="1"/>
        <c:axPos val="b"/>
        <c:numFmt formatCode="ge" sourceLinked="1"/>
        <c:majorTickMark val="none"/>
        <c:minorTickMark val="none"/>
        <c:tickLblPos val="none"/>
        <c:crossAx val="216942464"/>
        <c:crosses val="autoZero"/>
        <c:auto val="1"/>
        <c:lblOffset val="100"/>
        <c:baseTimeUnit val="years"/>
      </c:dateAx>
      <c:valAx>
        <c:axId val="2169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59.78</c:v>
                </c:pt>
                <c:pt idx="3">
                  <c:v>59.34</c:v>
                </c:pt>
                <c:pt idx="4">
                  <c:v>59.24</c:v>
                </c:pt>
              </c:numCache>
            </c:numRef>
          </c:val>
          <c:extLst xmlns:c16r2="http://schemas.microsoft.com/office/drawing/2015/06/chart">
            <c:ext xmlns:c16="http://schemas.microsoft.com/office/drawing/2014/chart" uri="{C3380CC4-5D6E-409C-BE32-E72D297353CC}">
              <c16:uniqueId val="{00000000-BA1A-405F-B2D0-FE594F351E19}"/>
            </c:ext>
          </c:extLst>
        </c:ser>
        <c:dLbls>
          <c:showLegendKey val="0"/>
          <c:showVal val="0"/>
          <c:showCatName val="0"/>
          <c:showSerName val="0"/>
          <c:showPercent val="0"/>
          <c:showBubbleSize val="0"/>
        </c:dLbls>
        <c:gapWidth val="150"/>
        <c:axId val="236464768"/>
        <c:axId val="2364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xmlns:c16r2="http://schemas.microsoft.com/office/drawing/2015/06/chart">
            <c:ext xmlns:c16="http://schemas.microsoft.com/office/drawing/2014/chart" uri="{C3380CC4-5D6E-409C-BE32-E72D297353CC}">
              <c16:uniqueId val="{00000001-BA1A-405F-B2D0-FE594F351E19}"/>
            </c:ext>
          </c:extLst>
        </c:ser>
        <c:dLbls>
          <c:showLegendKey val="0"/>
          <c:showVal val="0"/>
          <c:showCatName val="0"/>
          <c:showSerName val="0"/>
          <c:showPercent val="0"/>
          <c:showBubbleSize val="0"/>
        </c:dLbls>
        <c:marker val="1"/>
        <c:smooth val="0"/>
        <c:axId val="236464768"/>
        <c:axId val="236475136"/>
      </c:lineChart>
      <c:dateAx>
        <c:axId val="236464768"/>
        <c:scaling>
          <c:orientation val="minMax"/>
        </c:scaling>
        <c:delete val="1"/>
        <c:axPos val="b"/>
        <c:numFmt formatCode="ge" sourceLinked="1"/>
        <c:majorTickMark val="none"/>
        <c:minorTickMark val="none"/>
        <c:tickLblPos val="none"/>
        <c:crossAx val="236475136"/>
        <c:crosses val="autoZero"/>
        <c:auto val="1"/>
        <c:lblOffset val="100"/>
        <c:baseTimeUnit val="years"/>
      </c:dateAx>
      <c:valAx>
        <c:axId val="2364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93.65</c:v>
                </c:pt>
                <c:pt idx="1">
                  <c:v>93.57</c:v>
                </c:pt>
                <c:pt idx="2">
                  <c:v>92.68</c:v>
                </c:pt>
                <c:pt idx="3">
                  <c:v>92.11</c:v>
                </c:pt>
                <c:pt idx="4">
                  <c:v>93.14</c:v>
                </c:pt>
              </c:numCache>
            </c:numRef>
          </c:val>
          <c:extLst xmlns:c16r2="http://schemas.microsoft.com/office/drawing/2015/06/chart">
            <c:ext xmlns:c16="http://schemas.microsoft.com/office/drawing/2014/chart" uri="{C3380CC4-5D6E-409C-BE32-E72D297353CC}">
              <c16:uniqueId val="{00000000-0771-417F-A862-8BE5AD51A80B}"/>
            </c:ext>
          </c:extLst>
        </c:ser>
        <c:dLbls>
          <c:showLegendKey val="0"/>
          <c:showVal val="0"/>
          <c:showCatName val="0"/>
          <c:showSerName val="0"/>
          <c:showPercent val="0"/>
          <c:showBubbleSize val="0"/>
        </c:dLbls>
        <c:gapWidth val="150"/>
        <c:axId val="222625792"/>
        <c:axId val="22262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xmlns:c16r2="http://schemas.microsoft.com/office/drawing/2015/06/chart">
            <c:ext xmlns:c16="http://schemas.microsoft.com/office/drawing/2014/chart" uri="{C3380CC4-5D6E-409C-BE32-E72D297353CC}">
              <c16:uniqueId val="{00000001-0771-417F-A862-8BE5AD51A80B}"/>
            </c:ext>
          </c:extLst>
        </c:ser>
        <c:dLbls>
          <c:showLegendKey val="0"/>
          <c:showVal val="0"/>
          <c:showCatName val="0"/>
          <c:showSerName val="0"/>
          <c:showPercent val="0"/>
          <c:showBubbleSize val="0"/>
        </c:dLbls>
        <c:marker val="1"/>
        <c:smooth val="0"/>
        <c:axId val="222625792"/>
        <c:axId val="222626944"/>
      </c:lineChart>
      <c:dateAx>
        <c:axId val="222625792"/>
        <c:scaling>
          <c:orientation val="minMax"/>
        </c:scaling>
        <c:delete val="1"/>
        <c:axPos val="b"/>
        <c:numFmt formatCode="ge" sourceLinked="1"/>
        <c:majorTickMark val="none"/>
        <c:minorTickMark val="none"/>
        <c:tickLblPos val="none"/>
        <c:crossAx val="222626944"/>
        <c:crosses val="autoZero"/>
        <c:auto val="1"/>
        <c:lblOffset val="100"/>
        <c:baseTimeUnit val="years"/>
      </c:dateAx>
      <c:valAx>
        <c:axId val="2226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47.37</c:v>
                </c:pt>
                <c:pt idx="1">
                  <c:v>46.37</c:v>
                </c:pt>
                <c:pt idx="2">
                  <c:v>45.43</c:v>
                </c:pt>
                <c:pt idx="3">
                  <c:v>49.96</c:v>
                </c:pt>
                <c:pt idx="4">
                  <c:v>84.67</c:v>
                </c:pt>
              </c:numCache>
            </c:numRef>
          </c:val>
          <c:extLst xmlns:c16r2="http://schemas.microsoft.com/office/drawing/2015/06/chart">
            <c:ext xmlns:c16="http://schemas.microsoft.com/office/drawing/2014/chart" uri="{C3380CC4-5D6E-409C-BE32-E72D297353CC}">
              <c16:uniqueId val="{00000000-222E-4679-8747-264B49090FB1}"/>
            </c:ext>
          </c:extLst>
        </c:ser>
        <c:dLbls>
          <c:showLegendKey val="0"/>
          <c:showVal val="0"/>
          <c:showCatName val="0"/>
          <c:showSerName val="0"/>
          <c:showPercent val="0"/>
          <c:showBubbleSize val="0"/>
        </c:dLbls>
        <c:gapWidth val="150"/>
        <c:axId val="217989120"/>
        <c:axId val="21799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2E-4679-8747-264B49090FB1}"/>
            </c:ext>
          </c:extLst>
        </c:ser>
        <c:dLbls>
          <c:showLegendKey val="0"/>
          <c:showVal val="0"/>
          <c:showCatName val="0"/>
          <c:showSerName val="0"/>
          <c:showPercent val="0"/>
          <c:showBubbleSize val="0"/>
        </c:dLbls>
        <c:marker val="1"/>
        <c:smooth val="0"/>
        <c:axId val="217989120"/>
        <c:axId val="217991040"/>
      </c:lineChart>
      <c:dateAx>
        <c:axId val="217989120"/>
        <c:scaling>
          <c:orientation val="minMax"/>
        </c:scaling>
        <c:delete val="1"/>
        <c:axPos val="b"/>
        <c:numFmt formatCode="ge" sourceLinked="1"/>
        <c:majorTickMark val="none"/>
        <c:minorTickMark val="none"/>
        <c:tickLblPos val="none"/>
        <c:crossAx val="217991040"/>
        <c:crosses val="autoZero"/>
        <c:auto val="1"/>
        <c:lblOffset val="100"/>
        <c:baseTimeUnit val="years"/>
      </c:dateAx>
      <c:valAx>
        <c:axId val="2179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E4-49F1-B86B-CFD9C295C216}"/>
            </c:ext>
          </c:extLst>
        </c:ser>
        <c:dLbls>
          <c:showLegendKey val="0"/>
          <c:showVal val="0"/>
          <c:showCatName val="0"/>
          <c:showSerName val="0"/>
          <c:showPercent val="0"/>
          <c:showBubbleSize val="0"/>
        </c:dLbls>
        <c:gapWidth val="150"/>
        <c:axId val="218018176"/>
        <c:axId val="2180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E4-49F1-B86B-CFD9C295C216}"/>
            </c:ext>
          </c:extLst>
        </c:ser>
        <c:dLbls>
          <c:showLegendKey val="0"/>
          <c:showVal val="0"/>
          <c:showCatName val="0"/>
          <c:showSerName val="0"/>
          <c:showPercent val="0"/>
          <c:showBubbleSize val="0"/>
        </c:dLbls>
        <c:marker val="1"/>
        <c:smooth val="0"/>
        <c:axId val="218018176"/>
        <c:axId val="218020096"/>
      </c:lineChart>
      <c:dateAx>
        <c:axId val="218018176"/>
        <c:scaling>
          <c:orientation val="minMax"/>
        </c:scaling>
        <c:delete val="1"/>
        <c:axPos val="b"/>
        <c:numFmt formatCode="ge" sourceLinked="1"/>
        <c:majorTickMark val="none"/>
        <c:minorTickMark val="none"/>
        <c:tickLblPos val="none"/>
        <c:crossAx val="218020096"/>
        <c:crosses val="autoZero"/>
        <c:auto val="1"/>
        <c:lblOffset val="100"/>
        <c:baseTimeUnit val="years"/>
      </c:dateAx>
      <c:valAx>
        <c:axId val="2180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C1-4C1F-8AF6-FC02092A6CEB}"/>
            </c:ext>
          </c:extLst>
        </c:ser>
        <c:dLbls>
          <c:showLegendKey val="0"/>
          <c:showVal val="0"/>
          <c:showCatName val="0"/>
          <c:showSerName val="0"/>
          <c:showPercent val="0"/>
          <c:showBubbleSize val="0"/>
        </c:dLbls>
        <c:gapWidth val="150"/>
        <c:axId val="219188224"/>
        <c:axId val="2180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C1-4C1F-8AF6-FC02092A6CEB}"/>
            </c:ext>
          </c:extLst>
        </c:ser>
        <c:dLbls>
          <c:showLegendKey val="0"/>
          <c:showVal val="0"/>
          <c:showCatName val="0"/>
          <c:showSerName val="0"/>
          <c:showPercent val="0"/>
          <c:showBubbleSize val="0"/>
        </c:dLbls>
        <c:marker val="1"/>
        <c:smooth val="0"/>
        <c:axId val="219188224"/>
        <c:axId val="218051328"/>
      </c:lineChart>
      <c:dateAx>
        <c:axId val="219188224"/>
        <c:scaling>
          <c:orientation val="minMax"/>
        </c:scaling>
        <c:delete val="1"/>
        <c:axPos val="b"/>
        <c:numFmt formatCode="ge" sourceLinked="1"/>
        <c:majorTickMark val="none"/>
        <c:minorTickMark val="none"/>
        <c:tickLblPos val="none"/>
        <c:crossAx val="218051328"/>
        <c:crosses val="autoZero"/>
        <c:auto val="1"/>
        <c:lblOffset val="100"/>
        <c:baseTimeUnit val="years"/>
      </c:dateAx>
      <c:valAx>
        <c:axId val="2180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DA-4188-B648-AF6794554B97}"/>
            </c:ext>
          </c:extLst>
        </c:ser>
        <c:dLbls>
          <c:showLegendKey val="0"/>
          <c:showVal val="0"/>
          <c:showCatName val="0"/>
          <c:showSerName val="0"/>
          <c:showPercent val="0"/>
          <c:showBubbleSize val="0"/>
        </c:dLbls>
        <c:gapWidth val="150"/>
        <c:axId val="218074112"/>
        <c:axId val="2180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DA-4188-B648-AF6794554B97}"/>
            </c:ext>
          </c:extLst>
        </c:ser>
        <c:dLbls>
          <c:showLegendKey val="0"/>
          <c:showVal val="0"/>
          <c:showCatName val="0"/>
          <c:showSerName val="0"/>
          <c:showPercent val="0"/>
          <c:showBubbleSize val="0"/>
        </c:dLbls>
        <c:marker val="1"/>
        <c:smooth val="0"/>
        <c:axId val="218074112"/>
        <c:axId val="218076288"/>
      </c:lineChart>
      <c:dateAx>
        <c:axId val="218074112"/>
        <c:scaling>
          <c:orientation val="minMax"/>
        </c:scaling>
        <c:delete val="1"/>
        <c:axPos val="b"/>
        <c:numFmt formatCode="ge" sourceLinked="1"/>
        <c:majorTickMark val="none"/>
        <c:minorTickMark val="none"/>
        <c:tickLblPos val="none"/>
        <c:crossAx val="218076288"/>
        <c:crosses val="autoZero"/>
        <c:auto val="1"/>
        <c:lblOffset val="100"/>
        <c:baseTimeUnit val="years"/>
      </c:dateAx>
      <c:valAx>
        <c:axId val="2180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AB-45BD-9053-00A1B46C5069}"/>
            </c:ext>
          </c:extLst>
        </c:ser>
        <c:dLbls>
          <c:showLegendKey val="0"/>
          <c:showVal val="0"/>
          <c:showCatName val="0"/>
          <c:showSerName val="0"/>
          <c:showPercent val="0"/>
          <c:showBubbleSize val="0"/>
        </c:dLbls>
        <c:gapWidth val="150"/>
        <c:axId val="218090880"/>
        <c:axId val="2181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AB-45BD-9053-00A1B46C5069}"/>
            </c:ext>
          </c:extLst>
        </c:ser>
        <c:dLbls>
          <c:showLegendKey val="0"/>
          <c:showVal val="0"/>
          <c:showCatName val="0"/>
          <c:showSerName val="0"/>
          <c:showPercent val="0"/>
          <c:showBubbleSize val="0"/>
        </c:dLbls>
        <c:marker val="1"/>
        <c:smooth val="0"/>
        <c:axId val="218090880"/>
        <c:axId val="218113536"/>
      </c:lineChart>
      <c:dateAx>
        <c:axId val="218090880"/>
        <c:scaling>
          <c:orientation val="minMax"/>
        </c:scaling>
        <c:delete val="1"/>
        <c:axPos val="b"/>
        <c:numFmt formatCode="ge" sourceLinked="1"/>
        <c:majorTickMark val="none"/>
        <c:minorTickMark val="none"/>
        <c:tickLblPos val="none"/>
        <c:crossAx val="218113536"/>
        <c:crosses val="autoZero"/>
        <c:auto val="1"/>
        <c:lblOffset val="100"/>
        <c:baseTimeUnit val="years"/>
      </c:dateAx>
      <c:valAx>
        <c:axId val="2181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840.23</c:v>
                </c:pt>
                <c:pt idx="1">
                  <c:v>777.17</c:v>
                </c:pt>
                <c:pt idx="2">
                  <c:v>731.21</c:v>
                </c:pt>
                <c:pt idx="3">
                  <c:v>668.45</c:v>
                </c:pt>
                <c:pt idx="4">
                  <c:v>598.23</c:v>
                </c:pt>
              </c:numCache>
            </c:numRef>
          </c:val>
          <c:extLst xmlns:c16r2="http://schemas.microsoft.com/office/drawing/2015/06/chart">
            <c:ext xmlns:c16="http://schemas.microsoft.com/office/drawing/2014/chart" uri="{C3380CC4-5D6E-409C-BE32-E72D297353CC}">
              <c16:uniqueId val="{00000000-4090-4A70-A83F-B4F291A8246A}"/>
            </c:ext>
          </c:extLst>
        </c:ser>
        <c:dLbls>
          <c:showLegendKey val="0"/>
          <c:showVal val="0"/>
          <c:showCatName val="0"/>
          <c:showSerName val="0"/>
          <c:showPercent val="0"/>
          <c:showBubbleSize val="0"/>
        </c:dLbls>
        <c:gapWidth val="150"/>
        <c:axId val="218144768"/>
        <c:axId val="2181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xmlns:c16r2="http://schemas.microsoft.com/office/drawing/2015/06/chart">
            <c:ext xmlns:c16="http://schemas.microsoft.com/office/drawing/2014/chart" uri="{C3380CC4-5D6E-409C-BE32-E72D297353CC}">
              <c16:uniqueId val="{00000001-4090-4A70-A83F-B4F291A8246A}"/>
            </c:ext>
          </c:extLst>
        </c:ser>
        <c:dLbls>
          <c:showLegendKey val="0"/>
          <c:showVal val="0"/>
          <c:showCatName val="0"/>
          <c:showSerName val="0"/>
          <c:showPercent val="0"/>
          <c:showBubbleSize val="0"/>
        </c:dLbls>
        <c:marker val="1"/>
        <c:smooth val="0"/>
        <c:axId val="218144768"/>
        <c:axId val="218146688"/>
      </c:lineChart>
      <c:dateAx>
        <c:axId val="218144768"/>
        <c:scaling>
          <c:orientation val="minMax"/>
        </c:scaling>
        <c:delete val="1"/>
        <c:axPos val="b"/>
        <c:numFmt formatCode="ge" sourceLinked="1"/>
        <c:majorTickMark val="none"/>
        <c:minorTickMark val="none"/>
        <c:tickLblPos val="none"/>
        <c:crossAx val="218146688"/>
        <c:crosses val="autoZero"/>
        <c:auto val="1"/>
        <c:lblOffset val="100"/>
        <c:baseTimeUnit val="years"/>
      </c:dateAx>
      <c:valAx>
        <c:axId val="2181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55.4</c:v>
                </c:pt>
                <c:pt idx="1">
                  <c:v>54.78</c:v>
                </c:pt>
                <c:pt idx="2">
                  <c:v>74.319999999999993</c:v>
                </c:pt>
                <c:pt idx="3">
                  <c:v>75.28</c:v>
                </c:pt>
                <c:pt idx="4">
                  <c:v>77.06</c:v>
                </c:pt>
              </c:numCache>
            </c:numRef>
          </c:val>
          <c:extLst xmlns:c16r2="http://schemas.microsoft.com/office/drawing/2015/06/chart">
            <c:ext xmlns:c16="http://schemas.microsoft.com/office/drawing/2014/chart" uri="{C3380CC4-5D6E-409C-BE32-E72D297353CC}">
              <c16:uniqueId val="{00000000-D75A-4C18-9A17-8917CB017C3C}"/>
            </c:ext>
          </c:extLst>
        </c:ser>
        <c:dLbls>
          <c:showLegendKey val="0"/>
          <c:showVal val="0"/>
          <c:showCatName val="0"/>
          <c:showSerName val="0"/>
          <c:showPercent val="0"/>
          <c:showBubbleSize val="0"/>
        </c:dLbls>
        <c:gapWidth val="150"/>
        <c:axId val="218163072"/>
        <c:axId val="21948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xmlns:c16r2="http://schemas.microsoft.com/office/drawing/2015/06/chart">
            <c:ext xmlns:c16="http://schemas.microsoft.com/office/drawing/2014/chart" uri="{C3380CC4-5D6E-409C-BE32-E72D297353CC}">
              <c16:uniqueId val="{00000001-D75A-4C18-9A17-8917CB017C3C}"/>
            </c:ext>
          </c:extLst>
        </c:ser>
        <c:dLbls>
          <c:showLegendKey val="0"/>
          <c:showVal val="0"/>
          <c:showCatName val="0"/>
          <c:showSerName val="0"/>
          <c:showPercent val="0"/>
          <c:showBubbleSize val="0"/>
        </c:dLbls>
        <c:marker val="1"/>
        <c:smooth val="0"/>
        <c:axId val="218163072"/>
        <c:axId val="219480064"/>
      </c:lineChart>
      <c:dateAx>
        <c:axId val="218163072"/>
        <c:scaling>
          <c:orientation val="minMax"/>
        </c:scaling>
        <c:delete val="1"/>
        <c:axPos val="b"/>
        <c:numFmt formatCode="ge" sourceLinked="1"/>
        <c:majorTickMark val="none"/>
        <c:minorTickMark val="none"/>
        <c:tickLblPos val="none"/>
        <c:crossAx val="219480064"/>
        <c:crosses val="autoZero"/>
        <c:auto val="1"/>
        <c:lblOffset val="100"/>
        <c:baseTimeUnit val="years"/>
      </c:dateAx>
      <c:valAx>
        <c:axId val="2194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224.88</c:v>
                </c:pt>
                <c:pt idx="1">
                  <c:v>230.45</c:v>
                </c:pt>
                <c:pt idx="2">
                  <c:v>171.64</c:v>
                </c:pt>
                <c:pt idx="3">
                  <c:v>168.47</c:v>
                </c:pt>
                <c:pt idx="4">
                  <c:v>164.38</c:v>
                </c:pt>
              </c:numCache>
            </c:numRef>
          </c:val>
          <c:extLst xmlns:c16r2="http://schemas.microsoft.com/office/drawing/2015/06/chart">
            <c:ext xmlns:c16="http://schemas.microsoft.com/office/drawing/2014/chart" uri="{C3380CC4-5D6E-409C-BE32-E72D297353CC}">
              <c16:uniqueId val="{00000000-E177-4626-B781-6980F989D425}"/>
            </c:ext>
          </c:extLst>
        </c:ser>
        <c:dLbls>
          <c:showLegendKey val="0"/>
          <c:showVal val="0"/>
          <c:showCatName val="0"/>
          <c:showSerName val="0"/>
          <c:showPercent val="0"/>
          <c:showBubbleSize val="0"/>
        </c:dLbls>
        <c:gapWidth val="150"/>
        <c:axId val="219519232"/>
        <c:axId val="21952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xmlns:c16r2="http://schemas.microsoft.com/office/drawing/2015/06/chart">
            <c:ext xmlns:c16="http://schemas.microsoft.com/office/drawing/2014/chart" uri="{C3380CC4-5D6E-409C-BE32-E72D297353CC}">
              <c16:uniqueId val="{00000001-E177-4626-B781-6980F989D425}"/>
            </c:ext>
          </c:extLst>
        </c:ser>
        <c:dLbls>
          <c:showLegendKey val="0"/>
          <c:showVal val="0"/>
          <c:showCatName val="0"/>
          <c:showSerName val="0"/>
          <c:showPercent val="0"/>
          <c:showBubbleSize val="0"/>
        </c:dLbls>
        <c:marker val="1"/>
        <c:smooth val="0"/>
        <c:axId val="219519232"/>
        <c:axId val="219521408"/>
      </c:lineChart>
      <c:dateAx>
        <c:axId val="219519232"/>
        <c:scaling>
          <c:orientation val="minMax"/>
        </c:scaling>
        <c:delete val="1"/>
        <c:axPos val="b"/>
        <c:numFmt formatCode="ge" sourceLinked="1"/>
        <c:majorTickMark val="none"/>
        <c:minorTickMark val="none"/>
        <c:tickLblPos val="none"/>
        <c:crossAx val="219521408"/>
        <c:crosses val="autoZero"/>
        <c:auto val="1"/>
        <c:lblOffset val="100"/>
        <c:baseTimeUnit val="years"/>
      </c:dateAx>
      <c:valAx>
        <c:axId val="2195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6"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磐田市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6">
        <f>データ!S6</f>
        <v>170234</v>
      </c>
      <c r="AM8" s="66"/>
      <c r="AN8" s="66"/>
      <c r="AO8" s="66"/>
      <c r="AP8" s="66"/>
      <c r="AQ8" s="66"/>
      <c r="AR8" s="66"/>
      <c r="AS8" s="66"/>
      <c r="AT8" s="65">
        <f>データ!T6</f>
        <v>163.44999999999999</v>
      </c>
      <c r="AU8" s="65"/>
      <c r="AV8" s="65"/>
      <c r="AW8" s="65"/>
      <c r="AX8" s="65"/>
      <c r="AY8" s="65"/>
      <c r="AZ8" s="65"/>
      <c r="BA8" s="65"/>
      <c r="BB8" s="65">
        <f>データ!U6</f>
        <v>1041.51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55.62</v>
      </c>
      <c r="Q10" s="65"/>
      <c r="R10" s="65"/>
      <c r="S10" s="65"/>
      <c r="T10" s="65"/>
      <c r="U10" s="65"/>
      <c r="V10" s="65"/>
      <c r="W10" s="65">
        <f>データ!Q6</f>
        <v>96.9</v>
      </c>
      <c r="X10" s="65"/>
      <c r="Y10" s="65"/>
      <c r="Z10" s="65"/>
      <c r="AA10" s="65"/>
      <c r="AB10" s="65"/>
      <c r="AC10" s="65"/>
      <c r="AD10" s="66">
        <f>データ!R6</f>
        <v>2221</v>
      </c>
      <c r="AE10" s="66"/>
      <c r="AF10" s="66"/>
      <c r="AG10" s="66"/>
      <c r="AH10" s="66"/>
      <c r="AI10" s="66"/>
      <c r="AJ10" s="66"/>
      <c r="AK10" s="2"/>
      <c r="AL10" s="66">
        <f>データ!V6</f>
        <v>94518</v>
      </c>
      <c r="AM10" s="66"/>
      <c r="AN10" s="66"/>
      <c r="AO10" s="66"/>
      <c r="AP10" s="66"/>
      <c r="AQ10" s="66"/>
      <c r="AR10" s="66"/>
      <c r="AS10" s="66"/>
      <c r="AT10" s="65">
        <f>データ!W6</f>
        <v>20.97</v>
      </c>
      <c r="AU10" s="65"/>
      <c r="AV10" s="65"/>
      <c r="AW10" s="65"/>
      <c r="AX10" s="65"/>
      <c r="AY10" s="65"/>
      <c r="AZ10" s="65"/>
      <c r="BA10" s="65"/>
      <c r="BB10" s="65">
        <f>データ!X6</f>
        <v>4507.3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LTZX20V9w3G/Tjnv951/iBwMoloVzTFSwH7C3+XuvxvdSRUj8Lx8jfLKYyLN5LMPpF9g2D/wEuxmKtNWid4aUg==" saltValue="EoljYazWF+WscqmQ96VNO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222119</v>
      </c>
      <c r="D6" s="32">
        <f t="shared" si="3"/>
        <v>47</v>
      </c>
      <c r="E6" s="32">
        <f t="shared" si="3"/>
        <v>17</v>
      </c>
      <c r="F6" s="32">
        <f t="shared" si="3"/>
        <v>1</v>
      </c>
      <c r="G6" s="32">
        <f t="shared" si="3"/>
        <v>0</v>
      </c>
      <c r="H6" s="32" t="str">
        <f t="shared" si="3"/>
        <v>静岡県　磐田市</v>
      </c>
      <c r="I6" s="32" t="str">
        <f t="shared" si="3"/>
        <v>法非適用</v>
      </c>
      <c r="J6" s="32" t="str">
        <f t="shared" si="3"/>
        <v>下水道事業</v>
      </c>
      <c r="K6" s="32" t="str">
        <f t="shared" si="3"/>
        <v>公共下水道</v>
      </c>
      <c r="L6" s="32" t="str">
        <f t="shared" si="3"/>
        <v>Bd2</v>
      </c>
      <c r="M6" s="32" t="str">
        <f t="shared" si="3"/>
        <v>非設置</v>
      </c>
      <c r="N6" s="33" t="str">
        <f t="shared" si="3"/>
        <v>-</v>
      </c>
      <c r="O6" s="33" t="str">
        <f t="shared" si="3"/>
        <v>該当数値なし</v>
      </c>
      <c r="P6" s="33">
        <f t="shared" si="3"/>
        <v>55.62</v>
      </c>
      <c r="Q6" s="33">
        <f t="shared" si="3"/>
        <v>96.9</v>
      </c>
      <c r="R6" s="33">
        <f t="shared" si="3"/>
        <v>2221</v>
      </c>
      <c r="S6" s="33">
        <f t="shared" si="3"/>
        <v>170234</v>
      </c>
      <c r="T6" s="33">
        <f t="shared" si="3"/>
        <v>163.44999999999999</v>
      </c>
      <c r="U6" s="33">
        <f t="shared" si="3"/>
        <v>1041.51</v>
      </c>
      <c r="V6" s="33">
        <f t="shared" si="3"/>
        <v>94518</v>
      </c>
      <c r="W6" s="33">
        <f t="shared" si="3"/>
        <v>20.97</v>
      </c>
      <c r="X6" s="33">
        <f t="shared" si="3"/>
        <v>4507.3</v>
      </c>
      <c r="Y6" s="34">
        <f>IF(Y7="",NA(),Y7)</f>
        <v>47.37</v>
      </c>
      <c r="Z6" s="34">
        <f t="shared" ref="Z6:AH6" si="4">IF(Z7="",NA(),Z7)</f>
        <v>46.37</v>
      </c>
      <c r="AA6" s="34">
        <f t="shared" si="4"/>
        <v>45.43</v>
      </c>
      <c r="AB6" s="34">
        <f t="shared" si="4"/>
        <v>49.96</v>
      </c>
      <c r="AC6" s="34">
        <f t="shared" si="4"/>
        <v>84.67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840.23</v>
      </c>
      <c r="BG6" s="34">
        <f t="shared" ref="BG6:BO6" si="7">IF(BG7="",NA(),BG7)</f>
        <v>777.17</v>
      </c>
      <c r="BH6" s="34">
        <f t="shared" si="7"/>
        <v>731.21</v>
      </c>
      <c r="BI6" s="34">
        <f t="shared" si="7"/>
        <v>668.45</v>
      </c>
      <c r="BJ6" s="34">
        <f t="shared" si="7"/>
        <v>598.23</v>
      </c>
      <c r="BK6" s="34">
        <f t="shared" si="7"/>
        <v>1115.1099999999999</v>
      </c>
      <c r="BL6" s="34">
        <f t="shared" si="7"/>
        <v>1010.51</v>
      </c>
      <c r="BM6" s="34">
        <f t="shared" si="7"/>
        <v>1031.56</v>
      </c>
      <c r="BN6" s="34">
        <f t="shared" si="7"/>
        <v>1053.93</v>
      </c>
      <c r="BO6" s="34">
        <f t="shared" si="7"/>
        <v>1046.25</v>
      </c>
      <c r="BP6" s="33" t="str">
        <f>IF(BP7="","",IF(BP7="-","【-】","【"&amp;SUBSTITUTE(TEXT(BP7,"#,##0.00"),"-","△")&amp;"】"))</f>
        <v>【707.33】</v>
      </c>
      <c r="BQ6" s="34">
        <f>IF(BQ7="",NA(),BQ7)</f>
        <v>55.4</v>
      </c>
      <c r="BR6" s="34">
        <f t="shared" ref="BR6:BZ6" si="8">IF(BR7="",NA(),BR7)</f>
        <v>54.78</v>
      </c>
      <c r="BS6" s="34">
        <f t="shared" si="8"/>
        <v>74.319999999999993</v>
      </c>
      <c r="BT6" s="34">
        <f t="shared" si="8"/>
        <v>75.28</v>
      </c>
      <c r="BU6" s="34">
        <f t="shared" si="8"/>
        <v>77.06</v>
      </c>
      <c r="BV6" s="34">
        <f t="shared" si="8"/>
        <v>79.540000000000006</v>
      </c>
      <c r="BW6" s="34">
        <f t="shared" si="8"/>
        <v>83</v>
      </c>
      <c r="BX6" s="34">
        <f t="shared" si="8"/>
        <v>84.32</v>
      </c>
      <c r="BY6" s="34">
        <f t="shared" si="8"/>
        <v>85.23</v>
      </c>
      <c r="BZ6" s="34">
        <f t="shared" si="8"/>
        <v>88.37</v>
      </c>
      <c r="CA6" s="33" t="str">
        <f>IF(CA7="","",IF(CA7="-","【-】","【"&amp;SUBSTITUTE(TEXT(CA7,"#,##0.00"),"-","△")&amp;"】"))</f>
        <v>【101.26】</v>
      </c>
      <c r="CB6" s="34">
        <f>IF(CB7="",NA(),CB7)</f>
        <v>224.88</v>
      </c>
      <c r="CC6" s="34">
        <f t="shared" ref="CC6:CK6" si="9">IF(CC7="",NA(),CC7)</f>
        <v>230.45</v>
      </c>
      <c r="CD6" s="34">
        <f t="shared" si="9"/>
        <v>171.64</v>
      </c>
      <c r="CE6" s="34">
        <f t="shared" si="9"/>
        <v>168.47</v>
      </c>
      <c r="CF6" s="34">
        <f t="shared" si="9"/>
        <v>164.38</v>
      </c>
      <c r="CG6" s="34">
        <f t="shared" si="9"/>
        <v>199.36</v>
      </c>
      <c r="CH6" s="34">
        <f t="shared" si="9"/>
        <v>193.74</v>
      </c>
      <c r="CI6" s="34">
        <f t="shared" si="9"/>
        <v>188.12</v>
      </c>
      <c r="CJ6" s="34">
        <f t="shared" si="9"/>
        <v>185.7</v>
      </c>
      <c r="CK6" s="34">
        <f t="shared" si="9"/>
        <v>178.11</v>
      </c>
      <c r="CL6" s="33" t="str">
        <f>IF(CL7="","",IF(CL7="-","【-】","【"&amp;SUBSTITUTE(TEXT(CL7,"#,##0.00"),"-","△")&amp;"】"))</f>
        <v>【136.39】</v>
      </c>
      <c r="CM6" s="34" t="str">
        <f>IF(CM7="",NA(),CM7)</f>
        <v>-</v>
      </c>
      <c r="CN6" s="34" t="str">
        <f t="shared" ref="CN6:CV6" si="10">IF(CN7="",NA(),CN7)</f>
        <v>-</v>
      </c>
      <c r="CO6" s="34">
        <f t="shared" si="10"/>
        <v>59.78</v>
      </c>
      <c r="CP6" s="34">
        <f t="shared" si="10"/>
        <v>59.34</v>
      </c>
      <c r="CQ6" s="34">
        <f t="shared" si="10"/>
        <v>59.24</v>
      </c>
      <c r="CR6" s="34">
        <f t="shared" si="10"/>
        <v>62.09</v>
      </c>
      <c r="CS6" s="34">
        <f t="shared" si="10"/>
        <v>62.23</v>
      </c>
      <c r="CT6" s="34">
        <f t="shared" si="10"/>
        <v>60</v>
      </c>
      <c r="CU6" s="34">
        <f t="shared" si="10"/>
        <v>61.03</v>
      </c>
      <c r="CV6" s="34">
        <f t="shared" si="10"/>
        <v>59.55</v>
      </c>
      <c r="CW6" s="33" t="str">
        <f>IF(CW7="","",IF(CW7="-","【-】","【"&amp;SUBSTITUTE(TEXT(CW7,"#,##0.00"),"-","△")&amp;"】"))</f>
        <v>【60.13】</v>
      </c>
      <c r="CX6" s="34">
        <f>IF(CX7="",NA(),CX7)</f>
        <v>93.65</v>
      </c>
      <c r="CY6" s="34">
        <f t="shared" ref="CY6:DG6" si="11">IF(CY7="",NA(),CY7)</f>
        <v>93.57</v>
      </c>
      <c r="CZ6" s="34">
        <f t="shared" si="11"/>
        <v>92.68</v>
      </c>
      <c r="DA6" s="34">
        <f t="shared" si="11"/>
        <v>92.11</v>
      </c>
      <c r="DB6" s="34">
        <f t="shared" si="11"/>
        <v>93.14</v>
      </c>
      <c r="DC6" s="34">
        <f t="shared" si="11"/>
        <v>86.88</v>
      </c>
      <c r="DD6" s="34">
        <f t="shared" si="11"/>
        <v>86.56</v>
      </c>
      <c r="DE6" s="34">
        <f t="shared" si="11"/>
        <v>86.78</v>
      </c>
      <c r="DF6" s="34">
        <f t="shared" si="11"/>
        <v>86.83</v>
      </c>
      <c r="DG6" s="34">
        <f t="shared" si="11"/>
        <v>87.14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0.01</v>
      </c>
      <c r="EF6" s="33">
        <f t="shared" ref="EF6:EN6" si="14">IF(EF7="",NA(),EF7)</f>
        <v>0</v>
      </c>
      <c r="EG6" s="33">
        <f t="shared" si="14"/>
        <v>0</v>
      </c>
      <c r="EH6" s="33">
        <f t="shared" si="14"/>
        <v>0</v>
      </c>
      <c r="EI6" s="33">
        <f t="shared" si="14"/>
        <v>0</v>
      </c>
      <c r="EJ6" s="34">
        <f t="shared" si="14"/>
        <v>0.06</v>
      </c>
      <c r="EK6" s="34">
        <f t="shared" si="14"/>
        <v>0.04</v>
      </c>
      <c r="EL6" s="34">
        <f t="shared" si="14"/>
        <v>0.38</v>
      </c>
      <c r="EM6" s="34">
        <f t="shared" si="14"/>
        <v>0.01</v>
      </c>
      <c r="EN6" s="34">
        <f t="shared" si="14"/>
        <v>0.11</v>
      </c>
      <c r="EO6" s="33" t="str">
        <f>IF(EO7="","",IF(EO7="-","【-】","【"&amp;SUBSTITUTE(TEXT(EO7,"#,##0.00"),"-","△")&amp;"】"))</f>
        <v>【0.23】</v>
      </c>
    </row>
    <row r="7" spans="1:145" s="35" customFormat="1" x14ac:dyDescent="0.15">
      <c r="A7" s="27"/>
      <c r="B7" s="36">
        <v>2017</v>
      </c>
      <c r="C7" s="36">
        <v>222119</v>
      </c>
      <c r="D7" s="36">
        <v>47</v>
      </c>
      <c r="E7" s="36">
        <v>17</v>
      </c>
      <c r="F7" s="36">
        <v>1</v>
      </c>
      <c r="G7" s="36">
        <v>0</v>
      </c>
      <c r="H7" s="36" t="s">
        <v>110</v>
      </c>
      <c r="I7" s="36" t="s">
        <v>111</v>
      </c>
      <c r="J7" s="36" t="s">
        <v>112</v>
      </c>
      <c r="K7" s="36" t="s">
        <v>113</v>
      </c>
      <c r="L7" s="36" t="s">
        <v>114</v>
      </c>
      <c r="M7" s="36" t="s">
        <v>115</v>
      </c>
      <c r="N7" s="37" t="s">
        <v>116</v>
      </c>
      <c r="O7" s="37" t="s">
        <v>117</v>
      </c>
      <c r="P7" s="37">
        <v>55.62</v>
      </c>
      <c r="Q7" s="37">
        <v>96.9</v>
      </c>
      <c r="R7" s="37">
        <v>2221</v>
      </c>
      <c r="S7" s="37">
        <v>170234</v>
      </c>
      <c r="T7" s="37">
        <v>163.44999999999999</v>
      </c>
      <c r="U7" s="37">
        <v>1041.51</v>
      </c>
      <c r="V7" s="37">
        <v>94518</v>
      </c>
      <c r="W7" s="37">
        <v>20.97</v>
      </c>
      <c r="X7" s="37">
        <v>4507.3</v>
      </c>
      <c r="Y7" s="37">
        <v>47.37</v>
      </c>
      <c r="Z7" s="37">
        <v>46.37</v>
      </c>
      <c r="AA7" s="37">
        <v>45.43</v>
      </c>
      <c r="AB7" s="37">
        <v>49.96</v>
      </c>
      <c r="AC7" s="37">
        <v>84.67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840.23</v>
      </c>
      <c r="BG7" s="37">
        <v>777.17</v>
      </c>
      <c r="BH7" s="37">
        <v>731.21</v>
      </c>
      <c r="BI7" s="37">
        <v>668.45</v>
      </c>
      <c r="BJ7" s="37">
        <v>598.23</v>
      </c>
      <c r="BK7" s="37">
        <v>1115.1099999999999</v>
      </c>
      <c r="BL7" s="37">
        <v>1010.51</v>
      </c>
      <c r="BM7" s="37">
        <v>1031.56</v>
      </c>
      <c r="BN7" s="37">
        <v>1053.93</v>
      </c>
      <c r="BO7" s="37">
        <v>1046.25</v>
      </c>
      <c r="BP7" s="37">
        <v>707.33</v>
      </c>
      <c r="BQ7" s="37">
        <v>55.4</v>
      </c>
      <c r="BR7" s="37">
        <v>54.78</v>
      </c>
      <c r="BS7" s="37">
        <v>74.319999999999993</v>
      </c>
      <c r="BT7" s="37">
        <v>75.28</v>
      </c>
      <c r="BU7" s="37">
        <v>77.06</v>
      </c>
      <c r="BV7" s="37">
        <v>79.540000000000006</v>
      </c>
      <c r="BW7" s="37">
        <v>83</v>
      </c>
      <c r="BX7" s="37">
        <v>84.32</v>
      </c>
      <c r="BY7" s="37">
        <v>85.23</v>
      </c>
      <c r="BZ7" s="37">
        <v>88.37</v>
      </c>
      <c r="CA7" s="37">
        <v>101.26</v>
      </c>
      <c r="CB7" s="37">
        <v>224.88</v>
      </c>
      <c r="CC7" s="37">
        <v>230.45</v>
      </c>
      <c r="CD7" s="37">
        <v>171.64</v>
      </c>
      <c r="CE7" s="37">
        <v>168.47</v>
      </c>
      <c r="CF7" s="37">
        <v>164.38</v>
      </c>
      <c r="CG7" s="37">
        <v>199.36</v>
      </c>
      <c r="CH7" s="37">
        <v>193.74</v>
      </c>
      <c r="CI7" s="37">
        <v>188.12</v>
      </c>
      <c r="CJ7" s="37">
        <v>185.7</v>
      </c>
      <c r="CK7" s="37">
        <v>178.11</v>
      </c>
      <c r="CL7" s="37">
        <v>136.38999999999999</v>
      </c>
      <c r="CM7" s="37" t="s">
        <v>116</v>
      </c>
      <c r="CN7" s="37" t="s">
        <v>116</v>
      </c>
      <c r="CO7" s="37">
        <v>59.78</v>
      </c>
      <c r="CP7" s="37">
        <v>59.34</v>
      </c>
      <c r="CQ7" s="37">
        <v>59.24</v>
      </c>
      <c r="CR7" s="37">
        <v>62.09</v>
      </c>
      <c r="CS7" s="37">
        <v>62.23</v>
      </c>
      <c r="CT7" s="37">
        <v>60</v>
      </c>
      <c r="CU7" s="37">
        <v>61.03</v>
      </c>
      <c r="CV7" s="37">
        <v>59.55</v>
      </c>
      <c r="CW7" s="37">
        <v>60.13</v>
      </c>
      <c r="CX7" s="37">
        <v>93.65</v>
      </c>
      <c r="CY7" s="37">
        <v>93.57</v>
      </c>
      <c r="CZ7" s="37">
        <v>92.68</v>
      </c>
      <c r="DA7" s="37">
        <v>92.11</v>
      </c>
      <c r="DB7" s="37">
        <v>93.14</v>
      </c>
      <c r="DC7" s="37">
        <v>86.88</v>
      </c>
      <c r="DD7" s="37">
        <v>86.56</v>
      </c>
      <c r="DE7" s="37">
        <v>86.78</v>
      </c>
      <c r="DF7" s="37">
        <v>86.83</v>
      </c>
      <c r="DG7" s="37">
        <v>87.14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0.01</v>
      </c>
      <c r="EF7" s="37">
        <v>0</v>
      </c>
      <c r="EG7" s="37">
        <v>0</v>
      </c>
      <c r="EH7" s="37">
        <v>0</v>
      </c>
      <c r="EI7" s="37">
        <v>0</v>
      </c>
      <c r="EJ7" s="37">
        <v>0.06</v>
      </c>
      <c r="EK7" s="37">
        <v>0.04</v>
      </c>
      <c r="EL7" s="37">
        <v>0.38</v>
      </c>
      <c r="EM7" s="37">
        <v>0.01</v>
      </c>
      <c r="EN7" s="37">
        <v>0.11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