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<sst xmlns="http://schemas.openxmlformats.org/spreadsheetml/2006/main" count="232" uniqueCount="120">
  <si>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</si>
  <si>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</si>
  <si>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</si>
  <si>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</si>
  <si>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</si>
  <si>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</si>
  <si>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</si>
  <si>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</si>
  <si>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</si>
  <si>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</si>
  <si>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</si>
  <si>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</si>
  <si>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</si>
  <si>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</si>
  <si>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</si>
  <si>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</si>
  <si>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</si>
  <si>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</si>
  <si>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</si>
  <si>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</si>
  <si>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</si>
  <si>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</si>
  <si>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</si>
  <si>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</si>
  <si>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</si>
  <si>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</si>
  <si>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</si>
  <si>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</si>
  <si>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</si>
  <si>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</si>
  <si>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</si>
  <si>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</si>
  <si>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</si>
  <si>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</si>
  <si>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</si>
  <si>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</si>
  <si>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</si>
  <si>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</si>
  <si>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</si>
  <si>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</si>
  <si>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</si>
  <si>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</si>
  <si>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</si>
  <si>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</si>
  <si>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</si>
  <si>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</si>
  <si>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</si>
  <si>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</si>
  <si>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</si>
  <si>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</si>
  <si>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</si>
  <si>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</si>
  <si>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</si>
  <si>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</si>
  <si>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</si>
  <si>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</si>
  <si>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</si>
  <si>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</si>
  <si>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</si>
  <si>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</si>
  <si>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</si>
  <si>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</si>
  <si>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</si>
  <si>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</si>
  <si>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</si>
  <si>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</si>
  <si>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</si>
  <si>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</si>
  <si>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</si>
  <si>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</si>
  <si>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</si>
  <si>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</si>
  <si>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</si>
  <si>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</si>
  <si>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</si>
  <si>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</si>
  <si>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</si>
  <si>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</si>
  <si>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</si>
  <si>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</si>
  <si>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</si>
  <si>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</si>
  <si>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</si>
  <si>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</si>
  <si>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</si>
  <si>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</si>
  <si>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</si>
  <si>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</si>
  <si>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</si>
  <si>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</si>
  <si>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</si>
  <si>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</si>
  <si>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</si>
  <si>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</si>
  <si>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</si>
  <si>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</si>
  <si>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</si>
  <si>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</si>
  <si>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</si>
  <si>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</si>
  <si>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</si>
  <si>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</si>
  <si>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</si>
  <si>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</si>
  <si>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</si>
  <si>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</si>
  <si>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</si>
  <si>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</si>
  <si>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</si>
  <si>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</si>
  <si>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</si>
  <si>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</si>
  <si>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</si>
  <si>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</si>
  <si>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</si>
  <si>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</si>
  <si>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</si>
  <si>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 老朽管路は、平成29年度では管路総延長約1,380kmに対し、老朽管の延長は約240kmあり、老朽管率は約17%である。
　また、管路更新率は、布設から40年未満の管路を含めた更新率が0.7％で、布設後40年以上経過した老朽管のみの更新率では0.3％と停滞している状況となっている。
　今後は、料金改定を実施し、計画的な管路更新、耐震化を進めていく予定である。</t>
    <rPh sb="1" eb="3">
      <t>ロウキュウ</t>
    </rPh>
    <rPh sb="7" eb="9">
      <t>ヘイセイ</t>
    </rPh>
    <rPh sb="11" eb="12">
      <t>ネン</t>
    </rPh>
    <rPh sb="12" eb="13">
      <t>ド</t>
    </rPh>
    <rPh sb="15" eb="17">
      <t>カンロ</t>
    </rPh>
    <rPh sb="17" eb="20">
      <t>ソウエンチョウ</t>
    </rPh>
    <rPh sb="20" eb="21">
      <t>ヤク</t>
    </rPh>
    <rPh sb="29" eb="30">
      <t>タイ</t>
    </rPh>
    <rPh sb="32" eb="34">
      <t>ロウキュウ</t>
    </rPh>
    <rPh sb="34" eb="35">
      <t>カン</t>
    </rPh>
    <rPh sb="36" eb="38">
      <t>エンチョウ</t>
    </rPh>
    <rPh sb="39" eb="40">
      <t>ヤク</t>
    </rPh>
    <rPh sb="48" eb="50">
      <t>ロウキュウ</t>
    </rPh>
    <rPh sb="50" eb="51">
      <t>カン</t>
    </rPh>
    <rPh sb="51" eb="52">
      <t>リツ</t>
    </rPh>
    <rPh sb="53" eb="54">
      <t>ヤク</t>
    </rPh>
    <rPh sb="66" eb="68">
      <t>カンロ</t>
    </rPh>
    <rPh sb="68" eb="70">
      <t>コウシン</t>
    </rPh>
    <rPh sb="70" eb="71">
      <t>リツ</t>
    </rPh>
    <rPh sb="73" eb="75">
      <t>フセツ</t>
    </rPh>
    <rPh sb="79" eb="80">
      <t>ネン</t>
    </rPh>
    <rPh sb="80" eb="82">
      <t>ミマン</t>
    </rPh>
    <rPh sb="83" eb="85">
      <t>カンロ</t>
    </rPh>
    <rPh sb="86" eb="87">
      <t>フク</t>
    </rPh>
    <rPh sb="89" eb="91">
      <t>コウシン</t>
    </rPh>
    <rPh sb="91" eb="92">
      <t>リツ</t>
    </rPh>
    <rPh sb="99" eb="101">
      <t>フセツ</t>
    </rPh>
    <rPh sb="101" eb="102">
      <t>ゴ</t>
    </rPh>
    <rPh sb="104" eb="105">
      <t>ネン</t>
    </rPh>
    <rPh sb="105" eb="107">
      <t>イジョウ</t>
    </rPh>
    <rPh sb="107" eb="109">
      <t>ケイカ</t>
    </rPh>
    <rPh sb="111" eb="113">
      <t>ロウキュウ</t>
    </rPh>
    <rPh sb="113" eb="114">
      <t>カン</t>
    </rPh>
    <rPh sb="117" eb="119">
      <t>コウシン</t>
    </rPh>
    <rPh sb="119" eb="120">
      <t>リツ</t>
    </rPh>
    <rPh sb="127" eb="129">
      <t>テイタイ</t>
    </rPh>
    <rPh sb="133" eb="135">
      <t>ジョウキョウ</t>
    </rPh>
    <rPh sb="144" eb="146">
      <t>コンゴ</t>
    </rPh>
    <rPh sb="148" eb="150">
      <t>リョウキン</t>
    </rPh>
    <rPh sb="150" eb="152">
      <t>カイテイ</t>
    </rPh>
    <rPh sb="153" eb="155">
      <t>ジッシ</t>
    </rPh>
    <rPh sb="157" eb="160">
      <t>ケイカクテキ</t>
    </rPh>
    <rPh sb="161" eb="163">
      <t>カンロ</t>
    </rPh>
    <rPh sb="163" eb="165">
      <t>コウシン</t>
    </rPh>
    <rPh sb="166" eb="169">
      <t>タイシンカ</t>
    </rPh>
    <rPh sb="170" eb="171">
      <t>スス</t>
    </rPh>
    <rPh sb="175" eb="177">
      <t>ヨテイ</t>
    </rPh>
    <phoneticPr fontId="16"/>
  </si>
  <si>
    <t>　高度成長期の昭和40年から50年代に布設した配水管が耐用年数を迎えており、耐震性を有した配水管の布設替えを行い有収率の向上を図る必要がある。そのため、「水道料金のあり方」について協議をしてきた磐田市上下水道事業審議会から平成29年9月に答申書が提出され、これを受けて平成30年度から10.7％の料金改定を実施する。</t>
    <rPh sb="63" eb="64">
      <t>ハカ</t>
    </rPh>
    <rPh sb="65" eb="67">
      <t>ヒツヨウ</t>
    </rPh>
    <rPh sb="77" eb="79">
      <t>スイドウ</t>
    </rPh>
    <rPh sb="79" eb="81">
      <t>リョウキン</t>
    </rPh>
    <rPh sb="84" eb="85">
      <t>カタ</t>
    </rPh>
    <rPh sb="90" eb="92">
      <t>キョウギ</t>
    </rPh>
    <rPh sb="111" eb="113">
      <t>ヘイセイ</t>
    </rPh>
    <rPh sb="115" eb="116">
      <t>ネン</t>
    </rPh>
    <rPh sb="117" eb="118">
      <t>ツキ</t>
    </rPh>
    <rPh sb="119" eb="121">
      <t>トウシン</t>
    </rPh>
    <rPh sb="121" eb="122">
      <t>ショ</t>
    </rPh>
    <rPh sb="123" eb="125">
      <t>テイシュツ</t>
    </rPh>
    <rPh sb="131" eb="132">
      <t>ウ</t>
    </rPh>
    <rPh sb="134" eb="136">
      <t>ヘイセイ</t>
    </rPh>
    <rPh sb="138" eb="139">
      <t>ネン</t>
    </rPh>
    <rPh sb="139" eb="140">
      <t>ド</t>
    </rPh>
    <rPh sb="150" eb="152">
      <t>カイテイ</t>
    </rPh>
    <rPh sb="153" eb="155">
      <t>ジッシ</t>
    </rPh>
    <phoneticPr fontId="16"/>
  </si>
  <si>
    <t xml:space="preserve">　経営の健全性において、経常損益のうち収益面では、人口減少や節水型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企業債残高対給水収益比率では、改善傾向にあるものの、類似団体や全国平均値よりも高い状況にある。平成30年度からの水道料金改定により、これまで以上の改善が図られるものと考えている。
　施設の効率性においては、平成27年度に自己水量を増やすため配水能力を大きくしたことにより施設利用率が6.01ポイント下がったが、毎年少しずつではあるが改善している。また、配水量の効率性では、老朽管等からの漏水などによる無効水量が多く、有収率が伸びない原因となっている。平成29年度の状況でみると類似団体と比べ6.92ポイント・全国平均と比べ6.72ポイント下回っていることから、今後も漏水調査を行い有収水量の向上を図っていく必要がある。
</t>
    <rPh sb="32" eb="33">
      <t>カタ</t>
    </rPh>
    <rPh sb="184" eb="186">
      <t>キギョウ</t>
    </rPh>
    <rPh sb="186" eb="187">
      <t>サイ</t>
    </rPh>
    <rPh sb="187" eb="189">
      <t>ザンダカ</t>
    </rPh>
    <rPh sb="189" eb="190">
      <t>タイ</t>
    </rPh>
    <rPh sb="190" eb="192">
      <t>キュウスイ</t>
    </rPh>
    <rPh sb="192" eb="194">
      <t>シュウエキ</t>
    </rPh>
    <rPh sb="194" eb="196">
      <t>ヒリツ</t>
    </rPh>
    <rPh sb="199" eb="201">
      <t>カイゼン</t>
    </rPh>
    <rPh sb="201" eb="203">
      <t>ケイコウ</t>
    </rPh>
    <rPh sb="210" eb="212">
      <t>ルイジ</t>
    </rPh>
    <rPh sb="212" eb="214">
      <t>ダンタイ</t>
    </rPh>
    <rPh sb="215" eb="217">
      <t>ゼンコク</t>
    </rPh>
    <rPh sb="217" eb="219">
      <t>ヘイキン</t>
    </rPh>
    <rPh sb="219" eb="220">
      <t>アタイ</t>
    </rPh>
    <rPh sb="223" eb="224">
      <t>タカ</t>
    </rPh>
    <rPh sb="225" eb="227">
      <t>ジョウキョウ</t>
    </rPh>
    <rPh sb="231" eb="233">
      <t>ヘイセイ</t>
    </rPh>
    <rPh sb="235" eb="236">
      <t>ネン</t>
    </rPh>
    <rPh sb="236" eb="237">
      <t>ド</t>
    </rPh>
    <rPh sb="240" eb="242">
      <t>スイドウ</t>
    </rPh>
    <rPh sb="242" eb="244">
      <t>リョウキン</t>
    </rPh>
    <rPh sb="244" eb="246">
      <t>カイテイ</t>
    </rPh>
    <rPh sb="254" eb="256">
      <t>イジョウ</t>
    </rPh>
    <rPh sb="257" eb="259">
      <t>カイゼン</t>
    </rPh>
    <rPh sb="260" eb="261">
      <t>ハカ</t>
    </rPh>
    <rPh sb="267" eb="268">
      <t>カンガ</t>
    </rPh>
    <rPh sb="275" eb="277">
      <t>シセツ</t>
    </rPh>
    <rPh sb="287" eb="289">
      <t>ヘイセイ</t>
    </rPh>
    <rPh sb="291" eb="292">
      <t>ネン</t>
    </rPh>
    <rPh sb="292" eb="293">
      <t>ド</t>
    </rPh>
    <rPh sb="294" eb="296">
      <t>ジコ</t>
    </rPh>
    <rPh sb="296" eb="298">
      <t>スイリョウ</t>
    </rPh>
    <rPh sb="304" eb="306">
      <t>ハイスイ</t>
    </rPh>
    <rPh sb="306" eb="308">
      <t>ノウリョク</t>
    </rPh>
    <rPh sb="309" eb="310">
      <t>オオ</t>
    </rPh>
    <rPh sb="319" eb="321">
      <t>シセツ</t>
    </rPh>
    <rPh sb="321" eb="324">
      <t>リヨウリツ</t>
    </rPh>
    <rPh sb="333" eb="334">
      <t>サ</t>
    </rPh>
    <rPh sb="339" eb="341">
      <t>マイトシ</t>
    </rPh>
    <rPh sb="341" eb="342">
      <t>スコ</t>
    </rPh>
    <rPh sb="350" eb="352">
      <t>カイゼン</t>
    </rPh>
    <rPh sb="360" eb="362">
      <t>ハイスイ</t>
    </rPh>
    <rPh sb="362" eb="363">
      <t>リョウ</t>
    </rPh>
    <rPh sb="364" eb="367">
      <t>コウリツセイ</t>
    </rPh>
    <rPh sb="370" eb="372">
      <t>ロウキュウ</t>
    </rPh>
    <rPh sb="372" eb="373">
      <t>カン</t>
    </rPh>
    <rPh sb="373" eb="374">
      <t>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</si>
</sst>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1.94</c:v>
                </c:pt>
                <c:pt idx="1">
                  <c:v>1.36</c:v>
                </c:pt>
                <c:pt idx="2">
                  <c:v>1.31</c:v>
                </c:pt>
                <c:pt idx="3">
                  <c:v>1.1299999999999999</c:v>
                </c:pt>
                <c:pt idx="4">
                  <c:v>0.74</c:v>
                </c:pt>
              </c:numCache>
            </c:numRef>
          </c:val>
          <c:extLst xmlns:c16r2="http://schemas.microsoft.com/office/drawing/2015/06/chart">
            <c:ext xmlns:c16="http://schemas.microsoft.com/office/drawing/2014/chart" uri="{C3380CC4-5D6E-409C-BE32-E72D297353CC}">
              <c16:uniqueId val="{00000000-DA10-48B2-BB16-A957E73E74F4}"/>
            </c:ext>
          </c:extLst>
        </c:ser>
        <c:dLbls>
          <c:showLegendKey val="0"/>
          <c:showVal val="0"/>
          <c:showCatName val="0"/>
          <c:showSerName val="0"/>
          <c:showPercent val="0"/>
          <c:showBubbleSize val="0"/>
        </c:dLbls>
        <c:gapWidth val="150"/>
        <c:axId val="114736128"/>
        <c:axId val="1147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DA10-48B2-BB16-A957E73E74F4}"/>
            </c:ext>
          </c:extLst>
        </c:ser>
        <c:dLbls>
          <c:showLegendKey val="0"/>
          <c:showVal val="0"/>
          <c:showCatName val="0"/>
          <c:showSerName val="0"/>
          <c:showPercent val="0"/>
          <c:showBubbleSize val="0"/>
        </c:dLbls>
        <c:marker val="1"/>
        <c:smooth val="0"/>
        <c:axId val="114736128"/>
        <c:axId val="114738304"/>
      </c:lineChart>
      <c:dateAx>
        <c:axId val="114736128"/>
        <c:scaling>
          <c:orientation val="minMax"/>
        </c:scaling>
        <c:delete val="1"/>
        <c:axPos val="b"/>
        <c:numFmt formatCode="ge" sourceLinked="1"/>
        <c:majorTickMark val="none"/>
        <c:minorTickMark val="none"/>
        <c:tickLblPos val="none"/>
        <c:crossAx val="114738304"/>
        <c:crosses val="autoZero"/>
        <c:auto val="1"/>
        <c:lblOffset val="100"/>
        <c:baseTimeUnit val="years"/>
      </c:dateAx>
      <c:valAx>
        <c:axId val="114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68.959999999999994</c:v>
                </c:pt>
                <c:pt idx="1">
                  <c:v>66.48</c:v>
                </c:pt>
                <c:pt idx="2">
                  <c:v>60.47</c:v>
                </c:pt>
                <c:pt idx="3">
                  <c:v>60.62</c:v>
                </c:pt>
                <c:pt idx="4">
                  <c:v>60.98</c:v>
                </c:pt>
              </c:numCache>
            </c:numRef>
          </c:val>
          <c:extLst xmlns:c16r2="http://schemas.microsoft.com/office/drawing/2015/06/chart">
            <c:ext xmlns:c16="http://schemas.microsoft.com/office/drawing/2014/chart" uri="{C3380CC4-5D6E-409C-BE32-E72D297353CC}">
              <c16:uniqueId val="{00000000-6F7E-477F-922A-44B96D9AF15A}"/>
            </c:ext>
          </c:extLst>
        </c:ser>
        <c:dLbls>
          <c:showLegendKey val="0"/>
          <c:showVal val="0"/>
          <c:showCatName val="0"/>
          <c:showSerName val="0"/>
          <c:showPercent val="0"/>
          <c:showBubbleSize val="0"/>
        </c:dLbls>
        <c:gapWidth val="150"/>
        <c:axId val="122698368"/>
        <c:axId val="1227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6F7E-477F-922A-44B96D9AF15A}"/>
            </c:ext>
          </c:extLst>
        </c:ser>
        <c:dLbls>
          <c:showLegendKey val="0"/>
          <c:showVal val="0"/>
          <c:showCatName val="0"/>
          <c:showSerName val="0"/>
          <c:showPercent val="0"/>
          <c:showBubbleSize val="0"/>
        </c:dLbls>
        <c:marker val="1"/>
        <c:smooth val="0"/>
        <c:axId val="122698368"/>
        <c:axId val="122708736"/>
      </c:lineChart>
      <c:dateAx>
        <c:axId val="122698368"/>
        <c:scaling>
          <c:orientation val="minMax"/>
        </c:scaling>
        <c:delete val="1"/>
        <c:axPos val="b"/>
        <c:numFmt formatCode="ge" sourceLinked="1"/>
        <c:majorTickMark val="none"/>
        <c:minorTickMark val="none"/>
        <c:tickLblPos val="none"/>
        <c:crossAx val="122708736"/>
        <c:crosses val="autoZero"/>
        <c:auto val="1"/>
        <c:lblOffset val="100"/>
        <c:baseTimeUnit val="years"/>
      </c:dateAx>
      <c:valAx>
        <c:axId val="1227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83.92</c:v>
                </c:pt>
                <c:pt idx="1">
                  <c:v>83.26</c:v>
                </c:pt>
                <c:pt idx="2">
                  <c:v>83.83</c:v>
                </c:pt>
                <c:pt idx="3">
                  <c:v>83.6</c:v>
                </c:pt>
                <c:pt idx="4">
                  <c:v>83.21</c:v>
                </c:pt>
              </c:numCache>
            </c:numRef>
          </c:val>
          <c:extLst xmlns:c16r2="http://schemas.microsoft.com/office/drawing/2015/06/chart">
            <c:ext xmlns:c16="http://schemas.microsoft.com/office/drawing/2014/chart" uri="{C3380CC4-5D6E-409C-BE32-E72D297353CC}">
              <c16:uniqueId val="{00000000-D18C-4AA9-8B29-021F3CDDE2F0}"/>
            </c:ext>
          </c:extLst>
        </c:ser>
        <c:dLbls>
          <c:showLegendKey val="0"/>
          <c:showVal val="0"/>
          <c:showCatName val="0"/>
          <c:showSerName val="0"/>
          <c:showPercent val="0"/>
          <c:showBubbleSize val="0"/>
        </c:dLbls>
        <c:gapWidth val="150"/>
        <c:axId val="122756096"/>
        <c:axId val="1227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D18C-4AA9-8B29-021F3CDDE2F0}"/>
            </c:ext>
          </c:extLst>
        </c:ser>
        <c:dLbls>
          <c:showLegendKey val="0"/>
          <c:showVal val="0"/>
          <c:showCatName val="0"/>
          <c:showSerName val="0"/>
          <c:showPercent val="0"/>
          <c:showBubbleSize val="0"/>
        </c:dLbls>
        <c:marker val="1"/>
        <c:smooth val="0"/>
        <c:axId val="122756096"/>
        <c:axId val="122766464"/>
      </c:lineChart>
      <c:dateAx>
        <c:axId val="122756096"/>
        <c:scaling>
          <c:orientation val="minMax"/>
        </c:scaling>
        <c:delete val="1"/>
        <c:axPos val="b"/>
        <c:numFmt formatCode="ge" sourceLinked="1"/>
        <c:majorTickMark val="none"/>
        <c:minorTickMark val="none"/>
        <c:tickLblPos val="none"/>
        <c:crossAx val="122766464"/>
        <c:crosses val="autoZero"/>
        <c:auto val="1"/>
        <c:lblOffset val="100"/>
        <c:baseTimeUnit val="years"/>
      </c:dateAx>
      <c:valAx>
        <c:axId val="1227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100.08</c:v>
                </c:pt>
                <c:pt idx="1">
                  <c:v>105.15</c:v>
                </c:pt>
                <c:pt idx="2">
                  <c:v>105.74</c:v>
                </c:pt>
                <c:pt idx="3">
                  <c:v>106.85</c:v>
                </c:pt>
                <c:pt idx="4">
                  <c:v>106.51</c:v>
                </c:pt>
              </c:numCache>
            </c:numRef>
          </c:val>
          <c:extLst xmlns:c16r2="http://schemas.microsoft.com/office/drawing/2015/06/chart">
            <c:ext xmlns:c16="http://schemas.microsoft.com/office/drawing/2014/chart" uri="{C3380CC4-5D6E-409C-BE32-E72D297353CC}">
              <c16:uniqueId val="{00000000-35C7-4789-82D1-E239B4E37F20}"/>
            </c:ext>
          </c:extLst>
        </c:ser>
        <c:dLbls>
          <c:showLegendKey val="0"/>
          <c:showVal val="0"/>
          <c:showCatName val="0"/>
          <c:showSerName val="0"/>
          <c:showPercent val="0"/>
          <c:showBubbleSize val="0"/>
        </c:dLbls>
        <c:gapWidth val="150"/>
        <c:axId val="114773376"/>
        <c:axId val="1147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35C7-4789-82D1-E239B4E37F20}"/>
            </c:ext>
          </c:extLst>
        </c:ser>
        <c:dLbls>
          <c:showLegendKey val="0"/>
          <c:showVal val="0"/>
          <c:showCatName val="0"/>
          <c:showSerName val="0"/>
          <c:showPercent val="0"/>
          <c:showBubbleSize val="0"/>
        </c:dLbls>
        <c:marker val="1"/>
        <c:smooth val="0"/>
        <c:axId val="114773376"/>
        <c:axId val="114779648"/>
      </c:lineChart>
      <c:dateAx>
        <c:axId val="114773376"/>
        <c:scaling>
          <c:orientation val="minMax"/>
        </c:scaling>
        <c:delete val="1"/>
        <c:axPos val="b"/>
        <c:numFmt formatCode="ge" sourceLinked="1"/>
        <c:majorTickMark val="none"/>
        <c:minorTickMark val="none"/>
        <c:tickLblPos val="none"/>
        <c:crossAx val="114779648"/>
        <c:crosses val="autoZero"/>
        <c:auto val="1"/>
        <c:lblOffset val="100"/>
        <c:baseTimeUnit val="years"/>
      </c:dateAx>
      <c:valAx>
        <c:axId val="11477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7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40.020000000000003</c:v>
                </c:pt>
                <c:pt idx="1">
                  <c:v>42.46</c:v>
                </c:pt>
                <c:pt idx="2">
                  <c:v>43.31</c:v>
                </c:pt>
                <c:pt idx="3">
                  <c:v>44.43</c:v>
                </c:pt>
                <c:pt idx="4">
                  <c:v>45.35</c:v>
                </c:pt>
              </c:numCache>
            </c:numRef>
          </c:val>
          <c:extLst xmlns:c16r2="http://schemas.microsoft.com/office/drawing/2015/06/chart">
            <c:ext xmlns:c16="http://schemas.microsoft.com/office/drawing/2014/chart" uri="{C3380CC4-5D6E-409C-BE32-E72D297353CC}">
              <c16:uniqueId val="{00000000-2472-4863-BA88-99B379E72AD8}"/>
            </c:ext>
          </c:extLst>
        </c:ser>
        <c:dLbls>
          <c:showLegendKey val="0"/>
          <c:showVal val="0"/>
          <c:showCatName val="0"/>
          <c:showSerName val="0"/>
          <c:showPercent val="0"/>
          <c:showBubbleSize val="0"/>
        </c:dLbls>
        <c:gapWidth val="150"/>
        <c:axId val="121188352"/>
        <c:axId val="1211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472-4863-BA88-99B379E72AD8}"/>
            </c:ext>
          </c:extLst>
        </c:ser>
        <c:dLbls>
          <c:showLegendKey val="0"/>
          <c:showVal val="0"/>
          <c:showCatName val="0"/>
          <c:showSerName val="0"/>
          <c:showPercent val="0"/>
          <c:showBubbleSize val="0"/>
        </c:dLbls>
        <c:marker val="1"/>
        <c:smooth val="0"/>
        <c:axId val="121188352"/>
        <c:axId val="121190272"/>
      </c:lineChart>
      <c:dateAx>
        <c:axId val="121188352"/>
        <c:scaling>
          <c:orientation val="minMax"/>
        </c:scaling>
        <c:delete val="1"/>
        <c:axPos val="b"/>
        <c:numFmt formatCode="ge" sourceLinked="1"/>
        <c:majorTickMark val="none"/>
        <c:minorTickMark val="none"/>
        <c:tickLblPos val="none"/>
        <c:crossAx val="121190272"/>
        <c:crosses val="autoZero"/>
        <c:auto val="1"/>
        <c:lblOffset val="100"/>
        <c:baseTimeUnit val="years"/>
      </c:dateAx>
      <c:valAx>
        <c:axId val="1211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16.91</c:v>
                </c:pt>
                <c:pt idx="1">
                  <c:v>18.260000000000002</c:v>
                </c:pt>
                <c:pt idx="2">
                  <c:v>19.3</c:v>
                </c:pt>
                <c:pt idx="3">
                  <c:v>20.49</c:v>
                </c:pt>
                <c:pt idx="4">
                  <c:v>16.600000000000001</c:v>
                </c:pt>
              </c:numCache>
            </c:numRef>
          </c:val>
          <c:extLst xmlns:c16r2="http://schemas.microsoft.com/office/drawing/2015/06/chart">
            <c:ext xmlns:c16="http://schemas.microsoft.com/office/drawing/2014/chart" uri="{C3380CC4-5D6E-409C-BE32-E72D297353CC}">
              <c16:uniqueId val="{00000000-88A2-4BDF-BB7E-5833F1B01595}"/>
            </c:ext>
          </c:extLst>
        </c:ser>
        <c:dLbls>
          <c:showLegendKey val="0"/>
          <c:showVal val="0"/>
          <c:showCatName val="0"/>
          <c:showSerName val="0"/>
          <c:showPercent val="0"/>
          <c:showBubbleSize val="0"/>
        </c:dLbls>
        <c:gapWidth val="150"/>
        <c:axId val="121231232"/>
        <c:axId val="1212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88A2-4BDF-BB7E-5833F1B01595}"/>
            </c:ext>
          </c:extLst>
        </c:ser>
        <c:dLbls>
          <c:showLegendKey val="0"/>
          <c:showVal val="0"/>
          <c:showCatName val="0"/>
          <c:showSerName val="0"/>
          <c:showPercent val="0"/>
          <c:showBubbleSize val="0"/>
        </c:dLbls>
        <c:marker val="1"/>
        <c:smooth val="0"/>
        <c:axId val="121231232"/>
        <c:axId val="121237504"/>
      </c:lineChart>
      <c:dateAx>
        <c:axId val="121231232"/>
        <c:scaling>
          <c:orientation val="minMax"/>
        </c:scaling>
        <c:delete val="1"/>
        <c:axPos val="b"/>
        <c:numFmt formatCode="ge" sourceLinked="1"/>
        <c:majorTickMark val="none"/>
        <c:minorTickMark val="none"/>
        <c:tickLblPos val="none"/>
        <c:crossAx val="121237504"/>
        <c:crosses val="autoZero"/>
        <c:auto val="1"/>
        <c:lblOffset val="100"/>
        <c:baseTimeUnit val="years"/>
      </c:dateAx>
      <c:valAx>
        <c:axId val="1212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EB-4200-9B1E-A4F962433561}"/>
            </c:ext>
          </c:extLst>
        </c:ser>
        <c:dLbls>
          <c:showLegendKey val="0"/>
          <c:showVal val="0"/>
          <c:showCatName val="0"/>
          <c:showSerName val="0"/>
          <c:showPercent val="0"/>
          <c:showBubbleSize val="0"/>
        </c:dLbls>
        <c:gapWidth val="150"/>
        <c:axId val="121334784"/>
        <c:axId val="121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7EB-4200-9B1E-A4F962433561}"/>
            </c:ext>
          </c:extLst>
        </c:ser>
        <c:dLbls>
          <c:showLegendKey val="0"/>
          <c:showVal val="0"/>
          <c:showCatName val="0"/>
          <c:showSerName val="0"/>
          <c:showPercent val="0"/>
          <c:showBubbleSize val="0"/>
        </c:dLbls>
        <c:marker val="1"/>
        <c:smooth val="0"/>
        <c:axId val="121334784"/>
        <c:axId val="121345152"/>
      </c:lineChart>
      <c:dateAx>
        <c:axId val="121334784"/>
        <c:scaling>
          <c:orientation val="minMax"/>
        </c:scaling>
        <c:delete val="1"/>
        <c:axPos val="b"/>
        <c:numFmt formatCode="ge" sourceLinked="1"/>
        <c:majorTickMark val="none"/>
        <c:minorTickMark val="none"/>
        <c:tickLblPos val="none"/>
        <c:crossAx val="121345152"/>
        <c:crosses val="autoZero"/>
        <c:auto val="1"/>
        <c:lblOffset val="100"/>
        <c:baseTimeUnit val="years"/>
      </c:dateAx>
      <c:valAx>
        <c:axId val="12134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3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339.28</c:v>
                </c:pt>
                <c:pt idx="1">
                  <c:v>207.91</c:v>
                </c:pt>
                <c:pt idx="2">
                  <c:v>206.06</c:v>
                </c:pt>
                <c:pt idx="3">
                  <c:v>210.35</c:v>
                </c:pt>
                <c:pt idx="4">
                  <c:v>209.67</c:v>
                </c:pt>
              </c:numCache>
            </c:numRef>
          </c:val>
          <c:extLst xmlns:c16r2="http://schemas.microsoft.com/office/drawing/2015/06/chart">
            <c:ext xmlns:c16="http://schemas.microsoft.com/office/drawing/2014/chart" uri="{C3380CC4-5D6E-409C-BE32-E72D297353CC}">
              <c16:uniqueId val="{00000000-0C70-495B-B3E3-56A7E551A09A}"/>
            </c:ext>
          </c:extLst>
        </c:ser>
        <c:dLbls>
          <c:showLegendKey val="0"/>
          <c:showVal val="0"/>
          <c:showCatName val="0"/>
          <c:showSerName val="0"/>
          <c:showPercent val="0"/>
          <c:showBubbleSize val="0"/>
        </c:dLbls>
        <c:gapWidth val="150"/>
        <c:axId val="122563968"/>
        <c:axId val="1225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0C70-495B-B3E3-56A7E551A09A}"/>
            </c:ext>
          </c:extLst>
        </c:ser>
        <c:dLbls>
          <c:showLegendKey val="0"/>
          <c:showVal val="0"/>
          <c:showCatName val="0"/>
          <c:showSerName val="0"/>
          <c:showPercent val="0"/>
          <c:showBubbleSize val="0"/>
        </c:dLbls>
        <c:marker val="1"/>
        <c:smooth val="0"/>
        <c:axId val="122563968"/>
        <c:axId val="122570240"/>
      </c:lineChart>
      <c:dateAx>
        <c:axId val="122563968"/>
        <c:scaling>
          <c:orientation val="minMax"/>
        </c:scaling>
        <c:delete val="1"/>
        <c:axPos val="b"/>
        <c:numFmt formatCode="ge" sourceLinked="1"/>
        <c:majorTickMark val="none"/>
        <c:minorTickMark val="none"/>
        <c:tickLblPos val="none"/>
        <c:crossAx val="122570240"/>
        <c:crosses val="autoZero"/>
        <c:auto val="1"/>
        <c:lblOffset val="100"/>
        <c:baseTimeUnit val="years"/>
      </c:dateAx>
      <c:valAx>
        <c:axId val="1225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318.25</c:v>
                </c:pt>
                <c:pt idx="1">
                  <c:v>326.95</c:v>
                </c:pt>
                <c:pt idx="2">
                  <c:v>326.36</c:v>
                </c:pt>
                <c:pt idx="3">
                  <c:v>325.31</c:v>
                </c:pt>
                <c:pt idx="4">
                  <c:v>322.62</c:v>
                </c:pt>
              </c:numCache>
            </c:numRef>
          </c:val>
          <c:extLst xmlns:c16r2="http://schemas.microsoft.com/office/drawing/2015/06/chart">
            <c:ext xmlns:c16="http://schemas.microsoft.com/office/drawing/2014/chart" uri="{C3380CC4-5D6E-409C-BE32-E72D297353CC}">
              <c16:uniqueId val="{00000000-0AC3-497D-8CCA-30BA440ADD03}"/>
            </c:ext>
          </c:extLst>
        </c:ser>
        <c:dLbls>
          <c:showLegendKey val="0"/>
          <c:showVal val="0"/>
          <c:showCatName val="0"/>
          <c:showSerName val="0"/>
          <c:showPercent val="0"/>
          <c:showBubbleSize val="0"/>
        </c:dLbls>
        <c:gapWidth val="150"/>
        <c:axId val="122601472"/>
        <c:axId val="1226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0AC3-497D-8CCA-30BA440ADD03}"/>
            </c:ext>
          </c:extLst>
        </c:ser>
        <c:dLbls>
          <c:showLegendKey val="0"/>
          <c:showVal val="0"/>
          <c:showCatName val="0"/>
          <c:showSerName val="0"/>
          <c:showPercent val="0"/>
          <c:showBubbleSize val="0"/>
        </c:dLbls>
        <c:marker val="1"/>
        <c:smooth val="0"/>
        <c:axId val="122601472"/>
        <c:axId val="122603392"/>
      </c:lineChart>
      <c:dateAx>
        <c:axId val="122601472"/>
        <c:scaling>
          <c:orientation val="minMax"/>
        </c:scaling>
        <c:delete val="1"/>
        <c:axPos val="b"/>
        <c:numFmt formatCode="ge" sourceLinked="1"/>
        <c:majorTickMark val="none"/>
        <c:minorTickMark val="none"/>
        <c:tickLblPos val="none"/>
        <c:crossAx val="122603392"/>
        <c:crosses val="autoZero"/>
        <c:auto val="1"/>
        <c:lblOffset val="100"/>
        <c:baseTimeUnit val="years"/>
      </c:dateAx>
      <c:valAx>
        <c:axId val="1226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6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96.46</c:v>
                </c:pt>
                <c:pt idx="1">
                  <c:v>104.33</c:v>
                </c:pt>
                <c:pt idx="2">
                  <c:v>105.09</c:v>
                </c:pt>
                <c:pt idx="3">
                  <c:v>105.85</c:v>
                </c:pt>
                <c:pt idx="4">
                  <c:v>105.85</c:v>
                </c:pt>
              </c:numCache>
            </c:numRef>
          </c:val>
          <c:extLst xmlns:c16r2="http://schemas.microsoft.com/office/drawing/2015/06/chart">
            <c:ext xmlns:c16="http://schemas.microsoft.com/office/drawing/2014/chart" uri="{C3380CC4-5D6E-409C-BE32-E72D297353CC}">
              <c16:uniqueId val="{00000000-F01D-48E3-BB14-B4C2D6DF2F13}"/>
            </c:ext>
          </c:extLst>
        </c:ser>
        <c:dLbls>
          <c:showLegendKey val="0"/>
          <c:showVal val="0"/>
          <c:showCatName val="0"/>
          <c:showSerName val="0"/>
          <c:showPercent val="0"/>
          <c:showBubbleSize val="0"/>
        </c:dLbls>
        <c:gapWidth val="150"/>
        <c:axId val="122620160"/>
        <c:axId val="1226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F01D-48E3-BB14-B4C2D6DF2F13}"/>
            </c:ext>
          </c:extLst>
        </c:ser>
        <c:dLbls>
          <c:showLegendKey val="0"/>
          <c:showVal val="0"/>
          <c:showCatName val="0"/>
          <c:showSerName val="0"/>
          <c:showPercent val="0"/>
          <c:showBubbleSize val="0"/>
        </c:dLbls>
        <c:marker val="1"/>
        <c:smooth val="0"/>
        <c:axId val="122620160"/>
        <c:axId val="122642816"/>
      </c:lineChart>
      <c:dateAx>
        <c:axId val="122620160"/>
        <c:scaling>
          <c:orientation val="minMax"/>
        </c:scaling>
        <c:delete val="1"/>
        <c:axPos val="b"/>
        <c:numFmt formatCode="ge" sourceLinked="1"/>
        <c:majorTickMark val="none"/>
        <c:minorTickMark val="none"/>
        <c:tickLblPos val="none"/>
        <c:crossAx val="122642816"/>
        <c:crosses val="autoZero"/>
        <c:auto val="1"/>
        <c:lblOffset val="100"/>
        <c:baseTimeUnit val="years"/>
      </c:dateAx>
      <c:valAx>
        <c:axId val="122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133.21</c:v>
                </c:pt>
                <c:pt idx="1">
                  <c:v>122.83</c:v>
                </c:pt>
                <c:pt idx="2">
                  <c:v>121.91</c:v>
                </c:pt>
                <c:pt idx="3">
                  <c:v>120.89</c:v>
                </c:pt>
                <c:pt idx="4">
                  <c:v>120.89</c:v>
                </c:pt>
              </c:numCache>
            </c:numRef>
          </c:val>
          <c:extLst xmlns:c16r2="http://schemas.microsoft.com/office/drawing/2015/06/chart">
            <c:ext xmlns:c16="http://schemas.microsoft.com/office/drawing/2014/chart" uri="{C3380CC4-5D6E-409C-BE32-E72D297353CC}">
              <c16:uniqueId val="{00000000-AAD7-455D-A02E-18E2E512DDFB}"/>
            </c:ext>
          </c:extLst>
        </c:ser>
        <c:dLbls>
          <c:showLegendKey val="0"/>
          <c:showVal val="0"/>
          <c:showCatName val="0"/>
          <c:showSerName val="0"/>
          <c:showPercent val="0"/>
          <c:showBubbleSize val="0"/>
        </c:dLbls>
        <c:gapWidth val="150"/>
        <c:axId val="122669312"/>
        <c:axId val="1226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AAD7-455D-A02E-18E2E512DDFB}"/>
            </c:ext>
          </c:extLst>
        </c:ser>
        <c:dLbls>
          <c:showLegendKey val="0"/>
          <c:showVal val="0"/>
          <c:showCatName val="0"/>
          <c:showSerName val="0"/>
          <c:showPercent val="0"/>
          <c:showBubbleSize val="0"/>
        </c:dLbls>
        <c:marker val="1"/>
        <c:smooth val="0"/>
        <c:axId val="122669312"/>
        <c:axId val="122675584"/>
      </c:lineChart>
      <c:dateAx>
        <c:axId val="122669312"/>
        <c:scaling>
          <c:orientation val="minMax"/>
        </c:scaling>
        <c:delete val="1"/>
        <c:axPos val="b"/>
        <c:numFmt formatCode="ge" sourceLinked="1"/>
        <c:majorTickMark val="none"/>
        <c:minorTickMark val="none"/>
        <c:tickLblPos val="none"/>
        <c:crossAx val="122675584"/>
        <c:crosses val="autoZero"/>
        <c:auto val="1"/>
        <c:lblOffset val="100"/>
        <c:baseTimeUnit val="years"/>
      </c:dateAx>
      <c:valAx>
        <c:axId val="1226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静岡県　磐田市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170234</v>
      </c>
      <c r="AM8" s="73"/>
      <c r="AN8" s="73"/>
      <c r="AO8" s="73"/>
      <c r="AP8" s="73"/>
      <c r="AQ8" s="73"/>
      <c r="AR8" s="73"/>
      <c r="AS8" s="73"/>
      <c r="AT8" s="69">
        <f>データ!$S$6</f>
        <v>163.44999999999999</v>
      </c>
      <c r="AU8" s="70"/>
      <c r="AV8" s="70"/>
      <c r="AW8" s="70"/>
      <c r="AX8" s="70"/>
      <c r="AY8" s="70"/>
      <c r="AZ8" s="70"/>
      <c r="BA8" s="70"/>
      <c r="BB8" s="72">
        <f>データ!$T$6</f>
        <v>1041.51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66.709999999999994</v>
      </c>
      <c r="J10" s="70"/>
      <c r="K10" s="70"/>
      <c r="L10" s="70"/>
      <c r="M10" s="70"/>
      <c r="N10" s="70"/>
      <c r="O10" s="71"/>
      <c r="P10" s="72">
        <f>データ!$P$6</f>
        <v>94.92</v>
      </c>
      <c r="Q10" s="72"/>
      <c r="R10" s="72"/>
      <c r="S10" s="72"/>
      <c r="T10" s="72"/>
      <c r="U10" s="72"/>
      <c r="V10" s="72"/>
      <c r="W10" s="73">
        <f>データ!$Q$6</f>
        <v>2252</v>
      </c>
      <c r="X10" s="73"/>
      <c r="Y10" s="73"/>
      <c r="Z10" s="73"/>
      <c r="AA10" s="73"/>
      <c r="AB10" s="73"/>
      <c r="AC10" s="73"/>
      <c r="AD10" s="2"/>
      <c r="AE10" s="2"/>
      <c r="AF10" s="2"/>
      <c r="AG10" s="2"/>
      <c r="AH10" s="4"/>
      <c r="AI10" s="4"/>
      <c r="AJ10" s="4"/>
      <c r="AK10" s="4"/>
      <c r="AL10" s="73">
        <f>データ!$U$6</f>
        <v>161304</v>
      </c>
      <c r="AM10" s="73"/>
      <c r="AN10" s="73"/>
      <c r="AO10" s="73"/>
      <c r="AP10" s="73"/>
      <c r="AQ10" s="73"/>
      <c r="AR10" s="73"/>
      <c r="AS10" s="73"/>
      <c r="AT10" s="69">
        <f>データ!$V$6</f>
        <v>134.63</v>
      </c>
      <c r="AU10" s="70"/>
      <c r="AV10" s="70"/>
      <c r="AW10" s="70"/>
      <c r="AX10" s="70"/>
      <c r="AY10" s="70"/>
      <c r="AZ10" s="70"/>
      <c r="BA10" s="70"/>
      <c r="BB10" s="72">
        <f>データ!$W$6</f>
        <v>1198.1300000000001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119</v>
      </c>
      <c r="BM16" s="57"/>
      <c r="BN16" s="57"/>
      <c r="BO16" s="57"/>
      <c r="BP16" s="57"/>
      <c r="BQ16" s="57"/>
      <c r="BR16" s="57"/>
      <c r="BS16" s="57"/>
      <c r="BT16" s="57"/>
      <c r="BU16" s="57"/>
      <c r="BV16" s="57"/>
      <c r="BW16" s="57"/>
      <c r="BX16" s="57"/>
      <c r="BY16" s="57"/>
      <c r="BZ16" s="5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Mf3rXC7sw4uFaS0F3ZYszQUhGoQIBkDfJIt+hr6SawIn8o+qqK4XJCbkbyl442By/vWLuDPzNf+4yNZcv9ISA==" saltValue="NAziG/cLZDnvAWLKKzrNh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222119</v>
      </c>
      <c r="D6" s="33">
        <f t="shared" si="3"/>
        <v>46</v>
      </c>
      <c r="E6" s="33">
        <f t="shared" si="3"/>
        <v>1</v>
      </c>
      <c r="F6" s="33">
        <f t="shared" si="3"/>
        <v>0</v>
      </c>
      <c r="G6" s="33">
        <f t="shared" si="3"/>
        <v>1</v>
      </c>
      <c r="H6" s="33" t="str">
        <f t="shared" si="3"/>
        <v>静岡県　磐田市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66.709999999999994</v>
      </c>
      <c r="P6" s="34">
        <f t="shared" si="3"/>
        <v>94.92</v>
      </c>
      <c r="Q6" s="34">
        <f t="shared" si="3"/>
        <v>2252</v>
      </c>
      <c r="R6" s="34">
        <f t="shared" si="3"/>
        <v>170234</v>
      </c>
      <c r="S6" s="34">
        <f t="shared" si="3"/>
        <v>163.44999999999999</v>
      </c>
      <c r="T6" s="34">
        <f t="shared" si="3"/>
        <v>1041.51</v>
      </c>
      <c r="U6" s="34">
        <f t="shared" si="3"/>
        <v>161304</v>
      </c>
      <c r="V6" s="34">
        <f t="shared" si="3"/>
        <v>134.63</v>
      </c>
      <c r="W6" s="34">
        <f t="shared" si="3"/>
        <v>1198.1300000000001</v>
      </c>
      <c r="X6" s="35">
        <f>IF(X7="",NA(),X7)</f>
        <v>100.08</v>
      </c>
      <c r="Y6" s="35">
        <f t="shared" ref="Y6:AG6" si="4">IF(Y7="",NA(),Y7)</f>
        <v>105.15</v>
      </c>
      <c r="Z6" s="35">
        <f t="shared" si="4"/>
        <v>105.74</v>
      </c>
      <c r="AA6" s="35">
        <f t="shared" si="4"/>
        <v>106.85</v>
      </c>
      <c r="AB6" s="35">
        <f t="shared" si="4"/>
        <v>106.51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339.28</v>
      </c>
      <c r="AU6" s="35">
        <f t="shared" ref="AU6:BC6" si="6">IF(AU7="",NA(),AU7)</f>
        <v>207.91</v>
      </c>
      <c r="AV6" s="35">
        <f t="shared" si="6"/>
        <v>206.06</v>
      </c>
      <c r="AW6" s="35">
        <f t="shared" si="6"/>
        <v>210.35</v>
      </c>
      <c r="AX6" s="35">
        <f t="shared" si="6"/>
        <v>209.67</v>
      </c>
      <c r="AY6" s="35">
        <f t="shared" si="6"/>
        <v>628.34</v>
      </c>
      <c r="AZ6" s="35">
        <f t="shared" si="6"/>
        <v>289.8</v>
      </c>
      <c r="BA6" s="35">
        <f t="shared" si="6"/>
        <v>299.44</v>
      </c>
      <c r="BB6" s="35">
        <f t="shared" si="6"/>
        <v>311.99</v>
      </c>
      <c r="BC6" s="35">
        <f t="shared" si="6"/>
        <v>307.83</v>
      </c>
      <c r="BD6" s="34" t="str">
        <f>IF(BD7="","",IF(BD7="-","【-】","【"&amp;SUBSTITUTE(TEXT(BD7,"#,##0.00"),"-","△")&amp;"】"))</f>
        <v>【264.34】</v>
      </c>
      <c r="BE6" s="35">
        <f>IF(BE7="",NA(),BE7)</f>
        <v>318.25</v>
      </c>
      <c r="BF6" s="35">
        <f t="shared" ref="BF6:BN6" si="7">IF(BF7="",NA(),BF7)</f>
        <v>326.95</v>
      </c>
      <c r="BG6" s="35">
        <f t="shared" si="7"/>
        <v>326.36</v>
      </c>
      <c r="BH6" s="35">
        <f t="shared" si="7"/>
        <v>325.31</v>
      </c>
      <c r="BI6" s="35">
        <f t="shared" si="7"/>
        <v>322.62</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96.46</v>
      </c>
      <c r="BQ6" s="35">
        <f t="shared" ref="BQ6:BY6" si="8">IF(BQ7="",NA(),BQ7)</f>
        <v>104.33</v>
      </c>
      <c r="BR6" s="35">
        <f t="shared" si="8"/>
        <v>105.09</v>
      </c>
      <c r="BS6" s="35">
        <f t="shared" si="8"/>
        <v>105.85</v>
      </c>
      <c r="BT6" s="35">
        <f t="shared" si="8"/>
        <v>105.85</v>
      </c>
      <c r="BU6" s="35">
        <f t="shared" si="8"/>
        <v>99.89</v>
      </c>
      <c r="BV6" s="35">
        <f t="shared" si="8"/>
        <v>107.05</v>
      </c>
      <c r="BW6" s="35">
        <f t="shared" si="8"/>
        <v>106.4</v>
      </c>
      <c r="BX6" s="35">
        <f t="shared" si="8"/>
        <v>107.61</v>
      </c>
      <c r="BY6" s="35">
        <f t="shared" si="8"/>
        <v>106.02</v>
      </c>
      <c r="BZ6" s="34" t="str">
        <f>IF(BZ7="","",IF(BZ7="-","【-】","【"&amp;SUBSTITUTE(TEXT(BZ7,"#,##0.00"),"-","△")&amp;"】"))</f>
        <v>【104.36】</v>
      </c>
      <c r="CA6" s="35">
        <f>IF(CA7="",NA(),CA7)</f>
        <v>133.21</v>
      </c>
      <c r="CB6" s="35">
        <f t="shared" ref="CB6:CJ6" si="9">IF(CB7="",NA(),CB7)</f>
        <v>122.83</v>
      </c>
      <c r="CC6" s="35">
        <f t="shared" si="9"/>
        <v>121.91</v>
      </c>
      <c r="CD6" s="35">
        <f t="shared" si="9"/>
        <v>120.89</v>
      </c>
      <c r="CE6" s="35">
        <f t="shared" si="9"/>
        <v>120.89</v>
      </c>
      <c r="CF6" s="35">
        <f t="shared" si="9"/>
        <v>165.34</v>
      </c>
      <c r="CG6" s="35">
        <f t="shared" si="9"/>
        <v>155.09</v>
      </c>
      <c r="CH6" s="35">
        <f t="shared" si="9"/>
        <v>156.29</v>
      </c>
      <c r="CI6" s="35">
        <f t="shared" si="9"/>
        <v>155.69</v>
      </c>
      <c r="CJ6" s="35">
        <f t="shared" si="9"/>
        <v>158.6</v>
      </c>
      <c r="CK6" s="34" t="str">
        <f>IF(CK7="","",IF(CK7="-","【-】","【"&amp;SUBSTITUTE(TEXT(CK7,"#,##0.00"),"-","△")&amp;"】"))</f>
        <v>【165.71】</v>
      </c>
      <c r="CL6" s="35">
        <f>IF(CL7="",NA(),CL7)</f>
        <v>68.959999999999994</v>
      </c>
      <c r="CM6" s="35">
        <f t="shared" ref="CM6:CU6" si="10">IF(CM7="",NA(),CM7)</f>
        <v>66.48</v>
      </c>
      <c r="CN6" s="35">
        <f t="shared" si="10"/>
        <v>60.47</v>
      </c>
      <c r="CO6" s="35">
        <f t="shared" si="10"/>
        <v>60.62</v>
      </c>
      <c r="CP6" s="35">
        <f t="shared" si="10"/>
        <v>60.98</v>
      </c>
      <c r="CQ6" s="35">
        <f t="shared" si="10"/>
        <v>62.15</v>
      </c>
      <c r="CR6" s="35">
        <f t="shared" si="10"/>
        <v>61.61</v>
      </c>
      <c r="CS6" s="35">
        <f t="shared" si="10"/>
        <v>62.34</v>
      </c>
      <c r="CT6" s="35">
        <f t="shared" si="10"/>
        <v>62.46</v>
      </c>
      <c r="CU6" s="35">
        <f t="shared" si="10"/>
        <v>62.88</v>
      </c>
      <c r="CV6" s="34" t="str">
        <f>IF(CV7="","",IF(CV7="-","【-】","【"&amp;SUBSTITUTE(TEXT(CV7,"#,##0.00"),"-","△")&amp;"】"))</f>
        <v>【60.41】</v>
      </c>
      <c r="CW6" s="35">
        <f>IF(CW7="",NA(),CW7)</f>
        <v>83.92</v>
      </c>
      <c r="CX6" s="35">
        <f t="shared" ref="CX6:DF6" si="11">IF(CX7="",NA(),CX7)</f>
        <v>83.26</v>
      </c>
      <c r="CY6" s="35">
        <f t="shared" si="11"/>
        <v>83.83</v>
      </c>
      <c r="CZ6" s="35">
        <f t="shared" si="11"/>
        <v>83.6</v>
      </c>
      <c r="DA6" s="35">
        <f t="shared" si="11"/>
        <v>83.21</v>
      </c>
      <c r="DB6" s="35">
        <f t="shared" si="11"/>
        <v>90.64</v>
      </c>
      <c r="DC6" s="35">
        <f t="shared" si="11"/>
        <v>90.23</v>
      </c>
      <c r="DD6" s="35">
        <f t="shared" si="11"/>
        <v>90.15</v>
      </c>
      <c r="DE6" s="35">
        <f t="shared" si="11"/>
        <v>90.62</v>
      </c>
      <c r="DF6" s="35">
        <f t="shared" si="11"/>
        <v>90.13</v>
      </c>
      <c r="DG6" s="34" t="str">
        <f>IF(DG7="","",IF(DG7="-","【-】","【"&amp;SUBSTITUTE(TEXT(DG7,"#,##0.00"),"-","△")&amp;"】"))</f>
        <v>【89.93】</v>
      </c>
      <c r="DH6" s="35">
        <f>IF(DH7="",NA(),DH7)</f>
        <v>40.020000000000003</v>
      </c>
      <c r="DI6" s="35">
        <f t="shared" ref="DI6:DQ6" si="12">IF(DI7="",NA(),DI7)</f>
        <v>42.46</v>
      </c>
      <c r="DJ6" s="35">
        <f t="shared" si="12"/>
        <v>43.31</v>
      </c>
      <c r="DK6" s="35">
        <f t="shared" si="12"/>
        <v>44.43</v>
      </c>
      <c r="DL6" s="35">
        <f t="shared" si="12"/>
        <v>45.35</v>
      </c>
      <c r="DM6" s="35">
        <f t="shared" si="12"/>
        <v>43.24</v>
      </c>
      <c r="DN6" s="35">
        <f t="shared" si="12"/>
        <v>46.36</v>
      </c>
      <c r="DO6" s="35">
        <f t="shared" si="12"/>
        <v>47.37</v>
      </c>
      <c r="DP6" s="35">
        <f t="shared" si="12"/>
        <v>48.01</v>
      </c>
      <c r="DQ6" s="35">
        <f t="shared" si="12"/>
        <v>48.01</v>
      </c>
      <c r="DR6" s="34" t="str">
        <f>IF(DR7="","",IF(DR7="-","【-】","【"&amp;SUBSTITUTE(TEXT(DR7,"#,##0.00"),"-","△")&amp;"】"))</f>
        <v>【48.12】</v>
      </c>
      <c r="DS6" s="35">
        <f>IF(DS7="",NA(),DS7)</f>
        <v>16.91</v>
      </c>
      <c r="DT6" s="35">
        <f t="shared" ref="DT6:EB6" si="13">IF(DT7="",NA(),DT7)</f>
        <v>18.260000000000002</v>
      </c>
      <c r="DU6" s="35">
        <f t="shared" si="13"/>
        <v>19.3</v>
      </c>
      <c r="DV6" s="35">
        <f t="shared" si="13"/>
        <v>20.49</v>
      </c>
      <c r="DW6" s="35">
        <f t="shared" si="13"/>
        <v>16.600000000000001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1.94</v>
      </c>
      <c r="EE6" s="35">
        <f t="shared" ref="EE6:EM6" si="14">IF(EE7="",NA(),EE7)</f>
        <v>1.36</v>
      </c>
      <c r="EF6" s="35">
        <f t="shared" si="14"/>
        <v>1.31</v>
      </c>
      <c r="EG6" s="35">
        <f t="shared" si="14"/>
        <v>1.1299999999999999</v>
      </c>
      <c r="EH6" s="35">
        <f t="shared" si="14"/>
        <v>0.74</v>
      </c>
      <c r="EI6" s="35">
        <f t="shared" si="14"/>
        <v>0.8</v>
      </c>
      <c r="EJ6" s="35">
        <f t="shared" si="14"/>
        <v>0.72</v>
      </c>
      <c r="EK6" s="35">
        <f t="shared" si="14"/>
        <v>0.67</v>
      </c>
      <c r="EL6" s="35">
        <f t="shared" si="14"/>
        <v>0.67</v>
      </c>
      <c r="EM6" s="35">
        <f t="shared" si="14"/>
        <v>0.65</v>
      </c>
      <c r="EN6" s="34" t="str">
        <f>IF(EN7="","",IF(EN7="-","【-】","【"&amp;SUBSTITUTE(TEXT(EN7,"#,##0.00"),"-","△")&amp;"】"))</f>
        <v>【0.69】</v>
      </c>
    </row>
    <row r="7" spans="1:144" s="36" customFormat="1">
      <c r="A7" s="28"/>
      <c r="B7" s="37">
        <v>2017</v>
      </c>
      <c r="C7" s="37">
        <v>222119</v>
      </c>
      <c r="D7" s="37">
        <v>46</v>
      </c>
      <c r="E7" s="37">
        <v>1</v>
      </c>
      <c r="F7" s="37">
        <v>0</v>
      </c>
      <c r="G7" s="37">
        <v>1</v>
      </c>
      <c r="H7" s="37" t="s">
        <v>105</v>
      </c>
      <c r="I7" s="37" t="s">
        <v>106</v>
      </c>
      <c r="J7" s="37" t="s">
        <v>107</v>
      </c>
      <c r="K7" s="37" t="s">
        <v>108</v>
      </c>
      <c r="L7" s="37" t="s">
        <v>109</v>
      </c>
      <c r="M7" s="37" t="s">
        <v>116</v>
      </c>
      <c r="N7" s="38" t="s">
        <v>110</v>
      </c>
      <c r="O7" s="38">
        <v>66.709999999999994</v>
      </c>
      <c r="P7" s="38">
        <v>94.92</v>
      </c>
      <c r="Q7" s="38">
        <v>2252</v>
      </c>
      <c r="R7" s="38">
        <v>170234</v>
      </c>
      <c r="S7" s="38">
        <v>163.44999999999999</v>
      </c>
      <c r="T7" s="38">
        <v>1041.51</v>
      </c>
      <c r="U7" s="38">
        <v>161304</v>
      </c>
      <c r="V7" s="38">
        <v>134.63</v>
      </c>
      <c r="W7" s="38">
        <v>1198.1300000000001</v>
      </c>
      <c r="X7" s="38">
        <v>100.08</v>
      </c>
      <c r="Y7" s="38">
        <v>105.15</v>
      </c>
      <c r="Z7" s="38">
        <v>105.74</v>
      </c>
      <c r="AA7" s="38">
        <v>106.85</v>
      </c>
      <c r="AB7" s="38">
        <v>106.51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339.28</v>
      </c>
      <c r="AU7" s="38">
        <v>207.91</v>
      </c>
      <c r="AV7" s="38">
        <v>206.06</v>
      </c>
      <c r="AW7" s="38">
        <v>210.35</v>
      </c>
      <c r="AX7" s="38">
        <v>209.67</v>
      </c>
      <c r="AY7" s="38">
        <v>628.34</v>
      </c>
      <c r="AZ7" s="38">
        <v>289.8</v>
      </c>
      <c r="BA7" s="38">
        <v>299.44</v>
      </c>
      <c r="BB7" s="38">
        <v>311.99</v>
      </c>
      <c r="BC7" s="38">
        <v>307.83</v>
      </c>
      <c r="BD7" s="38">
        <v>264.33999999999997</v>
      </c>
      <c r="BE7" s="38">
        <v>318.25</v>
      </c>
      <c r="BF7" s="38">
        <v>326.95</v>
      </c>
      <c r="BG7" s="38">
        <v>326.36</v>
      </c>
      <c r="BH7" s="38">
        <v>325.31</v>
      </c>
      <c r="BI7" s="38">
        <v>322.62</v>
      </c>
      <c r="BJ7" s="38">
        <v>297.13</v>
      </c>
      <c r="BK7" s="38">
        <v>301.99</v>
      </c>
      <c r="BL7" s="38">
        <v>298.08999999999997</v>
      </c>
      <c r="BM7" s="38">
        <v>291.77999999999997</v>
      </c>
      <c r="BN7" s="38">
        <v>295.44</v>
      </c>
      <c r="BO7" s="38">
        <v>274.27</v>
      </c>
      <c r="BP7" s="38">
        <v>96.46</v>
      </c>
      <c r="BQ7" s="38">
        <v>104.33</v>
      </c>
      <c r="BR7" s="38">
        <v>105.09</v>
      </c>
      <c r="BS7" s="38">
        <v>105.85</v>
      </c>
      <c r="BT7" s="38">
        <v>105.85</v>
      </c>
      <c r="BU7" s="38">
        <v>99.89</v>
      </c>
      <c r="BV7" s="38">
        <v>107.05</v>
      </c>
      <c r="BW7" s="38">
        <v>106.4</v>
      </c>
      <c r="BX7" s="38">
        <v>107.61</v>
      </c>
      <c r="BY7" s="38">
        <v>106.02</v>
      </c>
      <c r="BZ7" s="38">
        <v>104.36</v>
      </c>
      <c r="CA7" s="38">
        <v>133.21</v>
      </c>
      <c r="CB7" s="38">
        <v>122.83</v>
      </c>
      <c r="CC7" s="38">
        <v>121.91</v>
      </c>
      <c r="CD7" s="38">
        <v>120.89</v>
      </c>
      <c r="CE7" s="38">
        <v>120.89</v>
      </c>
      <c r="CF7" s="38">
        <v>165.34</v>
      </c>
      <c r="CG7" s="38">
        <v>155.09</v>
      </c>
      <c r="CH7" s="38">
        <v>156.29</v>
      </c>
      <c r="CI7" s="38">
        <v>155.69</v>
      </c>
      <c r="CJ7" s="38">
        <v>158.6</v>
      </c>
      <c r="CK7" s="38">
        <v>165.71</v>
      </c>
      <c r="CL7" s="38">
        <v>68.959999999999994</v>
      </c>
      <c r="CM7" s="38">
        <v>66.48</v>
      </c>
      <c r="CN7" s="38">
        <v>60.47</v>
      </c>
      <c r="CO7" s="38">
        <v>60.62</v>
      </c>
      <c r="CP7" s="38">
        <v>60.98</v>
      </c>
      <c r="CQ7" s="38">
        <v>62.15</v>
      </c>
      <c r="CR7" s="38">
        <v>61.61</v>
      </c>
      <c r="CS7" s="38">
        <v>62.34</v>
      </c>
      <c r="CT7" s="38">
        <v>62.46</v>
      </c>
      <c r="CU7" s="38">
        <v>62.88</v>
      </c>
      <c r="CV7" s="38">
        <v>60.41</v>
      </c>
      <c r="CW7" s="38">
        <v>83.92</v>
      </c>
      <c r="CX7" s="38">
        <v>83.26</v>
      </c>
      <c r="CY7" s="38">
        <v>83.83</v>
      </c>
      <c r="CZ7" s="38">
        <v>83.6</v>
      </c>
      <c r="DA7" s="38">
        <v>83.21</v>
      </c>
      <c r="DB7" s="38">
        <v>90.64</v>
      </c>
      <c r="DC7" s="38">
        <v>90.23</v>
      </c>
      <c r="DD7" s="38">
        <v>90.15</v>
      </c>
      <c r="DE7" s="38">
        <v>90.62</v>
      </c>
      <c r="DF7" s="38">
        <v>90.13</v>
      </c>
      <c r="DG7" s="38">
        <v>89.93</v>
      </c>
      <c r="DH7" s="38">
        <v>40.020000000000003</v>
      </c>
      <c r="DI7" s="38">
        <v>42.46</v>
      </c>
      <c r="DJ7" s="38">
        <v>43.31</v>
      </c>
      <c r="DK7" s="38">
        <v>44.43</v>
      </c>
      <c r="DL7" s="38">
        <v>45.35</v>
      </c>
      <c r="DM7" s="38">
        <v>43.24</v>
      </c>
      <c r="DN7" s="38">
        <v>46.36</v>
      </c>
      <c r="DO7" s="38">
        <v>47.37</v>
      </c>
      <c r="DP7" s="38">
        <v>48.01</v>
      </c>
      <c r="DQ7" s="38">
        <v>48.01</v>
      </c>
      <c r="DR7" s="38">
        <v>48.12</v>
      </c>
      <c r="DS7" s="38">
        <v>16.91</v>
      </c>
      <c r="DT7" s="38">
        <v>18.260000000000002</v>
      </c>
      <c r="DU7" s="38">
        <v>19.3</v>
      </c>
      <c r="DV7" s="38">
        <v>20.49</v>
      </c>
      <c r="DW7" s="38">
        <v>16.600000000000001</v>
      </c>
      <c r="DX7" s="38">
        <v>12.21</v>
      </c>
      <c r="DY7" s="38">
        <v>13.57</v>
      </c>
      <c r="DZ7" s="38">
        <v>14.27</v>
      </c>
      <c r="EA7" s="38">
        <v>16.170000000000002</v>
      </c>
      <c r="EB7" s="38">
        <v>16.600000000000001</v>
      </c>
      <c r="EC7" s="38">
        <v>15.89</v>
      </c>
      <c r="ED7" s="38">
        <v>1.94</v>
      </c>
      <c r="EE7" s="38">
        <v>1.36</v>
      </c>
      <c r="EF7" s="38">
        <v>1.31</v>
      </c>
      <c r="EG7" s="38">
        <v>1.1299999999999999</v>
      </c>
      <c r="EH7" s="38">
        <v>0.74</v>
      </c>
      <c r="EI7" s="38">
        <v>0.8</v>
      </c>
      <c r="EJ7" s="38">
        <v>0.72</v>
      </c>
      <c r="EK7" s="38">
        <v>0.67</v>
      </c>
      <c r="EL7" s="38">
        <v>0.67</v>
      </c>
      <c r="EM7" s="38">
        <v>0.65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