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1_総務グループ\15【通年】経営分析表\H30年度\"/>
    </mc:Choice>
  </mc:AlternateContent>
  <workbookProtection workbookAlgorithmName="SHA-512" workbookHashValue="7hJ12mgHp3G+QI8p+cqXZBzWAixReBTVucXEN+YxbRjbKHiROPpaaTwX0HpIXCuxgH34HN6EsRS5OaCNmz8wXw==" workbookSaltValue="eQdkotZ1nV3aGVAV6aDVoA==" workbookSpinCount="100000" lockStructure="1"/>
  <bookViews>
    <workbookView xWindow="279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<sst xmlns="http://schemas.openxmlformats.org/spreadsheetml/2006/main" count="228" uniqueCount="112">
  <si>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</si>
  <si>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</si>
  <si>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</si>
  <si>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</si>
  <si>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</si>
  <si>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</si>
  <si>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</si>
  <si>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</si>
  <si>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</si>
  <si>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</si>
  <si>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</si>
  <si>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</si>
  <si>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</si>
  <si>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</si>
  <si>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</si>
  <si>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</si>
  <si>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</si>
  <si>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</si>
  <si>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</si>
  <si>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</si>
  <si>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</si>
  <si>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</si>
  <si>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</si>
  <si>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</si>
  <si>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</si>
  <si>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</si>
  <si>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</si>
  <si>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</si>
  <si>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</si>
  <si>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</si>
  <si>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</si>
  <si>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</si>
  <si>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</si>
  <si>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</si>
  <si>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</si>
  <si>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</si>
  <si>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</si>
  <si>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</si>
  <si>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</si>
  <si>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</si>
  <si>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</si>
  <si>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</si>
  <si>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</si>
  <si>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</si>
  <si>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</si>
  <si>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</si>
  <si>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</si>
  <si>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</si>
  <si>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</si>
  <si>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</si>
  <si>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</si>
  <si>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</si>
  <si>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</si>
  <si>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</si>
  <si>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</si>
  <si>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</si>
  <si>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</si>
  <si>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</si>
  <si>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</si>
  <si>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</si>
  <si>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</si>
  <si>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</si>
  <si>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</si>
  <si>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</si>
  <si>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</si>
  <si>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</si>
  <si>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</si>
  <si>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</si>
  <si>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</si>
  <si>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</si>
  <si>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</si>
  <si>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</si>
  <si>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</si>
  <si>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</si>
  <si>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</si>
  <si>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</si>
  <si>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</si>
  <si>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</si>
  <si>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</si>
  <si>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</si>
  <si>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</si>
  <si>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</si>
  <si>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</si>
  <si>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</si>
  <si>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</si>
  <si>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</si>
  <si>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</si>
  <si>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</si>
  <si>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</si>
  <si>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</si>
  <si>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</si>
  <si>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</si>
  <si>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</si>
  <si>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</si>
  <si>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</si>
  <si>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</si>
  <si>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</si>
  <si>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法非適用</t>
  </si>
  <si>
    <t>下水道事業</t>
  </si>
  <si>
    <t>公共下水道</t>
  </si>
  <si>
    <t>Bd2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</si>
  <si>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</si>
  <si>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</si>
  <si>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</si>
  <si>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</si>
  <si>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</si>
  <si>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</si>
  <si>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</si>
  <si>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</si>
  <si>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経過している管渠は無いため、老朽化の状況は健全である。しかし、民間から移管された住宅団地の管渠については、カメラ調査の結果、亀裂やたるみが確認されているため、劣化判定度を基に順次改築を進めている。
　また、今後増加する改築費用の平準化を図るためストックマネジメント計画を策定していくが、健全な経営を目指して経営の改善に努めると共に将来的には財源確保のための料金改定も必要になると思われる。</t>
    <rPh sb="1" eb="3">
      <t>タイヨウ</t>
    </rPh>
    <rPh sb="3" eb="5">
      <t>ネンスウ</t>
    </rPh>
    <rPh sb="6" eb="8">
      <t>ケイカ</t>
    </rPh>
    <rPh sb="12" eb="14">
      <t>カンキョ</t>
    </rPh>
    <rPh sb="15" eb="16">
      <t>ナ</t>
    </rPh>
    <rPh sb="20" eb="23">
      <t>ロウキュウカ</t>
    </rPh>
    <rPh sb="24" eb="26">
      <t>ジョウキョウ</t>
    </rPh>
    <rPh sb="27" eb="29">
      <t>ケンゼン</t>
    </rPh>
    <rPh sb="37" eb="39">
      <t>ミンカン</t>
    </rPh>
    <rPh sb="41" eb="43">
      <t>イカン</t>
    </rPh>
    <rPh sb="46" eb="48">
      <t>ジュウタク</t>
    </rPh>
    <rPh sb="48" eb="50">
      <t>ダンチ</t>
    </rPh>
    <rPh sb="51" eb="53">
      <t>カンキョ</t>
    </rPh>
    <rPh sb="62" eb="64">
      <t>チョウサ</t>
    </rPh>
    <rPh sb="65" eb="67">
      <t>ケッカ</t>
    </rPh>
    <rPh sb="68" eb="70">
      <t>キレツ</t>
    </rPh>
    <rPh sb="75" eb="77">
      <t>カクニン</t>
    </rPh>
    <rPh sb="85" eb="87">
      <t>レッカ</t>
    </rPh>
    <rPh sb="87" eb="89">
      <t>ハンテイ</t>
    </rPh>
    <rPh sb="89" eb="90">
      <t>ド</t>
    </rPh>
    <rPh sb="91" eb="92">
      <t>モト</t>
    </rPh>
    <rPh sb="93" eb="95">
      <t>ジュンジ</t>
    </rPh>
    <rPh sb="95" eb="97">
      <t>カイチク</t>
    </rPh>
    <rPh sb="98" eb="99">
      <t>スス</t>
    </rPh>
    <rPh sb="109" eb="111">
      <t>コンゴ</t>
    </rPh>
    <rPh sb="111" eb="113">
      <t>ゾウカ</t>
    </rPh>
    <rPh sb="115" eb="117">
      <t>カイチク</t>
    </rPh>
    <rPh sb="117" eb="118">
      <t>ヒ</t>
    </rPh>
    <rPh sb="118" eb="119">
      <t>ヨウ</t>
    </rPh>
    <rPh sb="120" eb="123">
      <t>ヘイジュンカ</t>
    </rPh>
    <rPh sb="124" eb="125">
      <t>ハカ</t>
    </rPh>
    <rPh sb="138" eb="140">
      <t>ケイカク</t>
    </rPh>
    <rPh sb="141" eb="143">
      <t>サクテイ</t>
    </rPh>
    <rPh sb="149" eb="151">
      <t>ケンゼン</t>
    </rPh>
    <rPh sb="152" eb="154">
      <t>ケイエイ</t>
    </rPh>
    <rPh sb="155" eb="157">
      <t>メザ</t>
    </rPh>
    <rPh sb="159" eb="161">
      <t>ケイエイ</t>
    </rPh>
    <rPh sb="162" eb="164">
      <t>カイゼン</t>
    </rPh>
    <rPh sb="165" eb="166">
      <t>ツト</t>
    </rPh>
    <rPh sb="169" eb="170">
      <t>トモ</t>
    </rPh>
    <rPh sb="171" eb="174">
      <t>ショウライテキ</t>
    </rPh>
    <rPh sb="176" eb="178">
      <t>ザイゲン</t>
    </rPh>
    <rPh sb="178" eb="180">
      <t>カクホ</t>
    </rPh>
    <rPh sb="184" eb="186">
      <t>リョウキン</t>
    </rPh>
    <rPh sb="186" eb="188">
      <t>カイテイ</t>
    </rPh>
    <rPh sb="189" eb="191">
      <t>ヒツヨウ</t>
    </rPh>
    <rPh sb="195" eb="196">
      <t>オモ</t>
    </rPh>
    <phoneticPr fontId="4"/>
  </si>
  <si>
    <t>　平成30年度末現在の普及率は84.2％である。引き続き生活環境の改善と水質保全のため、未整備地区の管渠整備を進めていく。
　一方、下水道施設は、古いもので46年余が経過し老朽化が進んでいる。今後は更に老朽化が進むため、更新需要に備え、ストックマネジメント計画にそった計画的な管理を行い、効率的な施設の維持管理に取り組んでいく。
　経営面では、令和元年度から地方公営企業法の適用したことから、引き続き経営状況や財政状況を正確に把握し、健全な経営に努めていく。
　</t>
    <rPh sb="1" eb="3">
      <t>ヘイセイ</t>
    </rPh>
    <rPh sb="5" eb="7">
      <t>ネンド</t>
    </rPh>
    <rPh sb="7" eb="8">
      <t>マツ</t>
    </rPh>
    <rPh sb="8" eb="10">
      <t>ゲンザイ</t>
    </rPh>
    <rPh sb="11" eb="13">
      <t>フキュウ</t>
    </rPh>
    <rPh sb="13" eb="14">
      <t>リツ</t>
    </rPh>
    <rPh sb="24" eb="25">
      <t>ヒ</t>
    </rPh>
    <rPh sb="26" eb="27">
      <t>ツヅ</t>
    </rPh>
    <rPh sb="28" eb="32">
      <t>セイカツカンキョウ</t>
    </rPh>
    <rPh sb="33" eb="35">
      <t>カイゼン</t>
    </rPh>
    <rPh sb="36" eb="38">
      <t>スイシツ</t>
    </rPh>
    <rPh sb="38" eb="40">
      <t>ホゼン</t>
    </rPh>
    <rPh sb="44" eb="47">
      <t>ミセイビ</t>
    </rPh>
    <rPh sb="47" eb="49">
      <t>チク</t>
    </rPh>
    <rPh sb="50" eb="52">
      <t>カンキョ</t>
    </rPh>
    <rPh sb="52" eb="54">
      <t>セイビ</t>
    </rPh>
    <rPh sb="55" eb="56">
      <t>スス</t>
    </rPh>
    <rPh sb="63" eb="65">
      <t>イッポウ</t>
    </rPh>
    <rPh sb="96" eb="98">
      <t>コンゴ</t>
    </rPh>
    <rPh sb="99" eb="100">
      <t>サラ</t>
    </rPh>
    <rPh sb="101" eb="104">
      <t>ロウキュウカ</t>
    </rPh>
    <rPh sb="105" eb="106">
      <t>スス</t>
    </rPh>
    <rPh sb="110" eb="112">
      <t>コウシン</t>
    </rPh>
    <rPh sb="112" eb="114">
      <t>ジュヨウ</t>
    </rPh>
    <rPh sb="115" eb="116">
      <t>ソナ</t>
    </rPh>
    <rPh sb="128" eb="130">
      <t>ケイカク</t>
    </rPh>
    <rPh sb="134" eb="137">
      <t>ケイカクテキ</t>
    </rPh>
    <rPh sb="138" eb="140">
      <t>カンリ</t>
    </rPh>
    <rPh sb="141" eb="142">
      <t>オコナ</t>
    </rPh>
    <rPh sb="144" eb="147">
      <t>コウリツテキ</t>
    </rPh>
    <rPh sb="148" eb="150">
      <t>シセツ</t>
    </rPh>
    <rPh sb="151" eb="153">
      <t>イジ</t>
    </rPh>
    <rPh sb="153" eb="155">
      <t>カンリ</t>
    </rPh>
    <rPh sb="156" eb="157">
      <t>ト</t>
    </rPh>
    <rPh sb="158" eb="159">
      <t>ク</t>
    </rPh>
    <rPh sb="172" eb="174">
      <t>レイワ</t>
    </rPh>
    <rPh sb="174" eb="176">
      <t>ガンネン</t>
    </rPh>
    <rPh sb="176" eb="177">
      <t>ド</t>
    </rPh>
    <rPh sb="196" eb="197">
      <t>ヒ</t>
    </rPh>
    <rPh sb="198" eb="199">
      <t>ツヅ</t>
    </rPh>
    <rPh sb="200" eb="202">
      <t>ケイエイ</t>
    </rPh>
    <rPh sb="202" eb="204">
      <t>ジョウキョウ</t>
    </rPh>
    <rPh sb="205" eb="207">
      <t>ザイセイ</t>
    </rPh>
    <rPh sb="207" eb="209">
      <t>ジョウキョウ</t>
    </rPh>
    <rPh sb="210" eb="212">
      <t>セイカク</t>
    </rPh>
    <rPh sb="213" eb="215">
      <t>ハアク</t>
    </rPh>
    <rPh sb="217" eb="219">
      <t>ケンゼン</t>
    </rPh>
    <rPh sb="220" eb="222">
      <t>ケイエイ</t>
    </rPh>
    <rPh sb="223" eb="224">
      <t>ツト</t>
    </rPh>
    <phoneticPr fontId="4"/>
  </si>
  <si>
    <t>①未整備地区の管渠整備を進めながら、維持管理費を削減して経営改善に取り組んできたが、十分賄えるだけの収入は得られていない。企業債の償還がピークを過ぎたことで改善傾向にあるものの、今後も更なる経営改善を行い、効率的かつ安定的な事業運営に努めていく。
④償還のピークは過ぎたことから、今後は減少傾向に推移していく見込みである。
⑤処理場の包括的民間委託により効率的な施設の維持管理に努めているが、汚水処理費用に見合うだけの使用料収入は得られていない。不足分は一般会計からの繰入金で賄っているため、今後も、更なる維持管理費の削減を行い、適正な使用料収入のあり方を検討していく。
⑥有収水量は増加傾向にあるが、管渠は整備途中のため、今後も横ばいで推移していく。
⑦流域下水道が平成27年度に磐田市に移管されたため、平成26年度の施設利用率は0となっているが、それ以降は節水意識の向上や節水機器の普及、人口減少等の要因から伸びは無く横ばいで推移していく。
⑧管渠整備や接続促進により下水道への接続は着実に進んでいる。引き続き接続促進、普及啓発を行い、生活環境の改善と水質保全に努めていく。</t>
    <rPh sb="1" eb="4">
      <t>ミセイビ</t>
    </rPh>
    <rPh sb="4" eb="6">
      <t>チク</t>
    </rPh>
    <rPh sb="7" eb="9">
      <t>カンキョ</t>
    </rPh>
    <rPh sb="18" eb="20">
      <t>イジ</t>
    </rPh>
    <rPh sb="20" eb="23">
      <t>カンリヒ</t>
    </rPh>
    <rPh sb="24" eb="26">
      <t>サクゲン</t>
    </rPh>
    <rPh sb="28" eb="30">
      <t>ケイエイ</t>
    </rPh>
    <rPh sb="30" eb="32">
      <t>カイゼン</t>
    </rPh>
    <rPh sb="33" eb="34">
      <t>ト</t>
    </rPh>
    <rPh sb="35" eb="36">
      <t>ク</t>
    </rPh>
    <rPh sb="42" eb="44">
      <t>ジュウブン</t>
    </rPh>
    <rPh sb="126" eb="128">
      <t>ショウカン</t>
    </rPh>
    <rPh sb="133" eb="134">
      <t>ス</t>
    </rPh>
    <rPh sb="141" eb="143">
      <t>コンゴ</t>
    </rPh>
    <rPh sb="144" eb="146">
      <t>ゲンショウ</t>
    </rPh>
    <rPh sb="146" eb="148">
      <t>ケイコウ</t>
    </rPh>
    <rPh sb="149" eb="151">
      <t>スイイ</t>
    </rPh>
    <rPh sb="155" eb="157">
      <t>ミコ</t>
    </rPh>
    <rPh sb="169" eb="172">
      <t>ホウカツテキ</t>
    </rPh>
    <rPh sb="198" eb="200">
      <t>オスイ</t>
    </rPh>
    <rPh sb="200" eb="202">
      <t>ショリ</t>
    </rPh>
    <rPh sb="202" eb="203">
      <t>ヒ</t>
    </rPh>
    <rPh sb="203" eb="204">
      <t>ヨウ</t>
    </rPh>
    <rPh sb="205" eb="207">
      <t>ミア</t>
    </rPh>
    <rPh sb="217" eb="218">
      <t>エ</t>
    </rPh>
    <rPh sb="252" eb="253">
      <t>サラ</t>
    </rPh>
    <rPh sb="255" eb="257">
      <t>イジ</t>
    </rPh>
    <rPh sb="257" eb="260">
      <t>カンリヒ</t>
    </rPh>
    <rPh sb="261" eb="263">
      <t>サクゲン</t>
    </rPh>
    <rPh sb="264" eb="265">
      <t>オコナ</t>
    </rPh>
    <rPh sb="267" eb="269">
      <t>テキセイ</t>
    </rPh>
    <rPh sb="270" eb="273">
      <t>シヨウリョウ</t>
    </rPh>
    <rPh sb="273" eb="275">
      <t>シュウニュウ</t>
    </rPh>
    <rPh sb="278" eb="279">
      <t>カタ</t>
    </rPh>
    <rPh sb="280" eb="282">
      <t>ケントウ</t>
    </rPh>
    <rPh sb="290" eb="291">
      <t>ユウ</t>
    </rPh>
    <rPh sb="291" eb="292">
      <t>シュウ</t>
    </rPh>
    <rPh sb="292" eb="294">
      <t>スイリョウ</t>
    </rPh>
    <rPh sb="295" eb="297">
      <t>ゾウカ</t>
    </rPh>
    <rPh sb="297" eb="299">
      <t>ケイコウ</t>
    </rPh>
    <rPh sb="304" eb="306">
      <t>カンキョ</t>
    </rPh>
    <rPh sb="307" eb="309">
      <t>セイビ</t>
    </rPh>
    <rPh sb="309" eb="311">
      <t>トチュウ</t>
    </rPh>
    <rPh sb="315" eb="317">
      <t>コンゴ</t>
    </rPh>
    <rPh sb="318" eb="319">
      <t>ヨコ</t>
    </rPh>
    <rPh sb="322" eb="324">
      <t>スイイ</t>
    </rPh>
    <rPh sb="357" eb="359">
      <t>ヘイセイ</t>
    </rPh>
    <rPh sb="361" eb="363">
      <t>ネンド</t>
    </rPh>
    <rPh sb="381" eb="383">
      <t>イコウ</t>
    </rPh>
    <rPh sb="400" eb="402">
      <t>ジンコウ</t>
    </rPh>
    <rPh sb="402" eb="404">
      <t>ゲンショウ</t>
    </rPh>
    <rPh sb="404" eb="405">
      <t>トウ</t>
    </rPh>
    <rPh sb="406" eb="408">
      <t>ヨウイン</t>
    </rPh>
    <rPh sb="419" eb="421">
      <t>スイイ</t>
    </rPh>
    <rPh sb="475" eb="477">
      <t>セイカツ</t>
    </rPh>
    <rPh sb="477" eb="479">
      <t>カンキョウ</t>
    </rPh>
    <rPh sb="480" eb="482">
      <t>カイゼン</t>
    </rPh>
    <rPh sb="485" eb="487">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</si>
</sst>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94-4EFA-992E-A41A3D07FD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F894-4EFA-992E-A41A3D07FD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59.78</c:v>
                </c:pt>
                <c:pt idx="2">
                  <c:v>59.34</c:v>
                </c:pt>
                <c:pt idx="3">
                  <c:v>59.24</c:v>
                </c:pt>
                <c:pt idx="4">
                  <c:v>58.18</c:v>
                </c:pt>
              </c:numCache>
            </c:numRef>
          </c:val>
          <c:extLst>
            <c:ext xmlns:c16="http://schemas.microsoft.com/office/drawing/2014/chart" uri="{C3380CC4-5D6E-409C-BE32-E72D297353CC}">
              <c16:uniqueId val="{00000000-9892-4BB7-8C2F-9B83C6B320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9892-4BB7-8C2F-9B83C6B320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93.57</c:v>
                </c:pt>
                <c:pt idx="1">
                  <c:v>92.68</c:v>
                </c:pt>
                <c:pt idx="2">
                  <c:v>92.11</c:v>
                </c:pt>
                <c:pt idx="3">
                  <c:v>93.14</c:v>
                </c:pt>
                <c:pt idx="4">
                  <c:v>93.71</c:v>
                </c:pt>
              </c:numCache>
            </c:numRef>
          </c:val>
          <c:extLst>
            <c:ext xmlns:c16="http://schemas.microsoft.com/office/drawing/2014/chart" uri="{C3380CC4-5D6E-409C-BE32-E72D297353CC}">
              <c16:uniqueId val="{00000000-2DB1-4CE1-AE35-9283F2E743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2DB1-4CE1-AE35-9283F2E743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46.37</c:v>
                </c:pt>
                <c:pt idx="1">
                  <c:v>45.43</c:v>
                </c:pt>
                <c:pt idx="2">
                  <c:v>49.96</c:v>
                </c:pt>
                <c:pt idx="3">
                  <c:v>84.67</c:v>
                </c:pt>
                <c:pt idx="4">
                  <c:v>87.74</c:v>
                </c:pt>
              </c:numCache>
            </c:numRef>
          </c:val>
          <c:extLst>
            <c:ext xmlns:c16="http://schemas.microsoft.com/office/drawing/2014/chart" uri="{C3380CC4-5D6E-409C-BE32-E72D297353CC}">
              <c16:uniqueId val="{00000000-E198-4EFB-AF4A-B51D0B28A3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8-4EFB-AF4A-B51D0B28A3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79-477C-BC9D-A927E7448A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79-477C-BC9D-A927E7448A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FA-44C8-B0AF-8B2E9B4542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FA-44C8-B0AF-8B2E9B4542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64-4483-B81A-16D4BD425F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64-4483-B81A-16D4BD425F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09-401D-9FE6-929195BE90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09-401D-9FE6-929195BE90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777.17</c:v>
                </c:pt>
                <c:pt idx="1">
                  <c:v>731.21</c:v>
                </c:pt>
                <c:pt idx="2">
                  <c:v>668.45</c:v>
                </c:pt>
                <c:pt idx="3">
                  <c:v>598.23</c:v>
                </c:pt>
                <c:pt idx="4">
                  <c:v>641.84</c:v>
                </c:pt>
              </c:numCache>
            </c:numRef>
          </c:val>
          <c:extLst>
            <c:ext xmlns:c16="http://schemas.microsoft.com/office/drawing/2014/chart" uri="{C3380CC4-5D6E-409C-BE32-E72D297353CC}">
              <c16:uniqueId val="{00000000-0C00-4F3D-B71C-0F70701207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0C00-4F3D-B71C-0F70701207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54.78</c:v>
                </c:pt>
                <c:pt idx="1">
                  <c:v>74.319999999999993</c:v>
                </c:pt>
                <c:pt idx="2">
                  <c:v>75.28</c:v>
                </c:pt>
                <c:pt idx="3">
                  <c:v>77.06</c:v>
                </c:pt>
                <c:pt idx="4">
                  <c:v>71.239999999999995</c:v>
                </c:pt>
              </c:numCache>
            </c:numRef>
          </c:val>
          <c:extLst>
            <c:ext xmlns:c16="http://schemas.microsoft.com/office/drawing/2014/chart" uri="{C3380CC4-5D6E-409C-BE32-E72D297353CC}">
              <c16:uniqueId val="{00000000-D621-49A0-8FFF-DDEC51D8C89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D621-49A0-8FFF-DDEC51D8C89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230.45</c:v>
                </c:pt>
                <c:pt idx="1">
                  <c:v>171.64</c:v>
                </c:pt>
                <c:pt idx="2">
                  <c:v>168.47</c:v>
                </c:pt>
                <c:pt idx="3">
                  <c:v>164.38</c:v>
                </c:pt>
                <c:pt idx="4">
                  <c:v>150</c:v>
                </c:pt>
              </c:numCache>
            </c:numRef>
          </c:val>
          <c:extLst>
            <c:ext xmlns:c16="http://schemas.microsoft.com/office/drawing/2014/chart" uri="{C3380CC4-5D6E-409C-BE32-E72D297353CC}">
              <c16:uniqueId val="{00000000-B3ED-4ACC-B874-0FA39CE7D0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B3ED-4ACC-B874-0FA39CE7D0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5"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磐田市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170038</v>
      </c>
      <c r="AM8" s="68"/>
      <c r="AN8" s="68"/>
      <c r="AO8" s="68"/>
      <c r="AP8" s="68"/>
      <c r="AQ8" s="68"/>
      <c r="AR8" s="68"/>
      <c r="AS8" s="68"/>
      <c r="AT8" s="67">
        <f>データ!T6</f>
        <v>163.44999999999999</v>
      </c>
      <c r="AU8" s="67"/>
      <c r="AV8" s="67"/>
      <c r="AW8" s="67"/>
      <c r="AX8" s="67"/>
      <c r="AY8" s="67"/>
      <c r="AZ8" s="67"/>
      <c r="BA8" s="67"/>
      <c r="BB8" s="67">
        <f>データ!U6</f>
        <v>1040.31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f>データ!N6</f>
        <v>1</v>
      </c>
      <c r="C10" s="67"/>
      <c r="D10" s="67"/>
      <c r="E10" s="67"/>
      <c r="F10" s="67"/>
      <c r="G10" s="67"/>
      <c r="H10" s="67"/>
      <c r="I10" s="67" t="str">
        <f>データ!O6</f>
        <v>該当数値なし</v>
      </c>
      <c r="J10" s="67"/>
      <c r="K10" s="67"/>
      <c r="L10" s="67"/>
      <c r="M10" s="67"/>
      <c r="N10" s="67"/>
      <c r="O10" s="67"/>
      <c r="P10" s="67">
        <f>データ!P6</f>
        <v>55.83</v>
      </c>
      <c r="Q10" s="67"/>
      <c r="R10" s="67"/>
      <c r="S10" s="67"/>
      <c r="T10" s="67"/>
      <c r="U10" s="67"/>
      <c r="V10" s="67"/>
      <c r="W10" s="67">
        <f>データ!Q6</f>
        <v>98.82</v>
      </c>
      <c r="X10" s="67"/>
      <c r="Y10" s="67"/>
      <c r="Z10" s="67"/>
      <c r="AA10" s="67"/>
      <c r="AB10" s="67"/>
      <c r="AC10" s="67"/>
      <c r="AD10" s="68">
        <f>データ!R6</f>
        <v>2221</v>
      </c>
      <c r="AE10" s="68"/>
      <c r="AF10" s="68"/>
      <c r="AG10" s="68"/>
      <c r="AH10" s="68"/>
      <c r="AI10" s="68"/>
      <c r="AJ10" s="68"/>
      <c r="AK10" s="2"/>
      <c r="AL10" s="68">
        <f>データ!V6</f>
        <v>94754</v>
      </c>
      <c r="AM10" s="68"/>
      <c r="AN10" s="68"/>
      <c r="AO10" s="68"/>
      <c r="AP10" s="68"/>
      <c r="AQ10" s="68"/>
      <c r="AR10" s="68"/>
      <c r="AS10" s="68"/>
      <c r="AT10" s="67">
        <f>データ!W6</f>
        <v>21</v>
      </c>
      <c r="AU10" s="67"/>
      <c r="AV10" s="67"/>
      <c r="AW10" s="67"/>
      <c r="AX10" s="67"/>
      <c r="AY10" s="67"/>
      <c r="AZ10" s="67"/>
      <c r="BA10" s="67"/>
      <c r="BB10" s="67">
        <f>データ!X6</f>
        <v>4512.1000000000004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AbLoHmRZO0sxPq/5lqn4Zmf7i1rSSteFF6p557v8Z8zWiQJomFR1nazpvplF8DQ4Xiyv+k/rubABpaYE6z/94Q==" saltValue="JpN0LY05JOU22jSPcErX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222119</v>
      </c>
      <c r="D6" s="33">
        <f t="shared" si="3"/>
        <v>47</v>
      </c>
      <c r="E6" s="33">
        <f t="shared" si="3"/>
        <v>17</v>
      </c>
      <c r="F6" s="33">
        <f t="shared" si="3"/>
        <v>1</v>
      </c>
      <c r="G6" s="33">
        <f t="shared" si="3"/>
        <v>0</v>
      </c>
      <c r="H6" s="33" t="str">
        <f t="shared" si="3"/>
        <v>静岡県　磐田市</v>
      </c>
      <c r="I6" s="33" t="str">
        <f t="shared" si="3"/>
        <v>法非適用</v>
      </c>
      <c r="J6" s="33" t="str">
        <f t="shared" si="3"/>
        <v>下水道事業</v>
      </c>
      <c r="K6" s="33" t="str">
        <f t="shared" si="3"/>
        <v>公共下水道</v>
      </c>
      <c r="L6" s="33" t="str">
        <f t="shared" si="3"/>
        <v>Bd2</v>
      </c>
      <c r="M6" s="33" t="str">
        <f t="shared" si="3"/>
        <v>非設置</v>
      </c>
      <c r="N6" s="34">
        <f t="shared" si="3"/>
        <v>1</v>
      </c>
      <c r="O6" s="34" t="str">
        <f t="shared" si="3"/>
        <v>該当数値なし</v>
      </c>
      <c r="P6" s="34">
        <f t="shared" si="3"/>
        <v>55.83</v>
      </c>
      <c r="Q6" s="34">
        <f t="shared" si="3"/>
        <v>98.82</v>
      </c>
      <c r="R6" s="34">
        <f t="shared" si="3"/>
        <v>2221</v>
      </c>
      <c r="S6" s="34">
        <f t="shared" si="3"/>
        <v>170038</v>
      </c>
      <c r="T6" s="34">
        <f t="shared" si="3"/>
        <v>163.44999999999999</v>
      </c>
      <c r="U6" s="34">
        <f t="shared" si="3"/>
        <v>1040.31</v>
      </c>
      <c r="V6" s="34">
        <f t="shared" si="3"/>
        <v>94754</v>
      </c>
      <c r="W6" s="34">
        <f t="shared" si="3"/>
        <v>21</v>
      </c>
      <c r="X6" s="34">
        <f t="shared" si="3"/>
        <v>4512.1000000000004</v>
      </c>
      <c r="Y6" s="35">
        <f>IF(Y7="",NA(),Y7)</f>
        <v>46.37</v>
      </c>
      <c r="Z6" s="35">
        <f t="shared" ref="Z6:AH6" si="4">IF(Z7="",NA(),Z7)</f>
        <v>45.43</v>
      </c>
      <c r="AA6" s="35">
        <f t="shared" si="4"/>
        <v>49.96</v>
      </c>
      <c r="AB6" s="35">
        <f t="shared" si="4"/>
        <v>84.67</v>
      </c>
      <c r="AC6" s="35">
        <f t="shared" si="4"/>
        <v>87.74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777.17</v>
      </c>
      <c r="BG6" s="35">
        <f t="shared" ref="BG6:BO6" si="7">IF(BG7="",NA(),BG7)</f>
        <v>731.21</v>
      </c>
      <c r="BH6" s="35">
        <f t="shared" si="7"/>
        <v>668.45</v>
      </c>
      <c r="BI6" s="35">
        <f t="shared" si="7"/>
        <v>598.23</v>
      </c>
      <c r="BJ6" s="35">
        <f t="shared" si="7"/>
        <v>641.84</v>
      </c>
      <c r="BK6" s="35">
        <f t="shared" si="7"/>
        <v>1010.51</v>
      </c>
      <c r="BL6" s="35">
        <f t="shared" si="7"/>
        <v>1031.56</v>
      </c>
      <c r="BM6" s="35">
        <f t="shared" si="7"/>
        <v>1053.93</v>
      </c>
      <c r="BN6" s="35">
        <f t="shared" si="7"/>
        <v>1046.25</v>
      </c>
      <c r="BO6" s="35">
        <f t="shared" si="7"/>
        <v>1000.94</v>
      </c>
      <c r="BP6" s="34" t="str">
        <f>IF(BP7="","",IF(BP7="-","【-】","【"&amp;SUBSTITUTE(TEXT(BP7,"#,##0.00"),"-","△")&amp;"】"))</f>
        <v>【682.78】</v>
      </c>
      <c r="BQ6" s="35">
        <f>IF(BQ7="",NA(),BQ7)</f>
        <v>54.78</v>
      </c>
      <c r="BR6" s="35">
        <f t="shared" ref="BR6:BZ6" si="8">IF(BR7="",NA(),BR7)</f>
        <v>74.319999999999993</v>
      </c>
      <c r="BS6" s="35">
        <f t="shared" si="8"/>
        <v>75.28</v>
      </c>
      <c r="BT6" s="35">
        <f t="shared" si="8"/>
        <v>77.06</v>
      </c>
      <c r="BU6" s="35">
        <f t="shared" si="8"/>
        <v>71.239999999999995</v>
      </c>
      <c r="BV6" s="35">
        <f t="shared" si="8"/>
        <v>83</v>
      </c>
      <c r="BW6" s="35">
        <f t="shared" si="8"/>
        <v>84.32</v>
      </c>
      <c r="BX6" s="35">
        <f t="shared" si="8"/>
        <v>85.23</v>
      </c>
      <c r="BY6" s="35">
        <f t="shared" si="8"/>
        <v>88.37</v>
      </c>
      <c r="BZ6" s="35">
        <f t="shared" si="8"/>
        <v>93.77</v>
      </c>
      <c r="CA6" s="34" t="str">
        <f>IF(CA7="","",IF(CA7="-","【-】","【"&amp;SUBSTITUTE(TEXT(CA7,"#,##0.00"),"-","△")&amp;"】"))</f>
        <v>【100.91】</v>
      </c>
      <c r="CB6" s="35">
        <f>IF(CB7="",NA(),CB7)</f>
        <v>230.45</v>
      </c>
      <c r="CC6" s="35">
        <f t="shared" ref="CC6:CK6" si="9">IF(CC7="",NA(),CC7)</f>
        <v>171.64</v>
      </c>
      <c r="CD6" s="35">
        <f t="shared" si="9"/>
        <v>168.47</v>
      </c>
      <c r="CE6" s="35">
        <f t="shared" si="9"/>
        <v>164.38</v>
      </c>
      <c r="CF6" s="35">
        <f t="shared" si="9"/>
        <v>150</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f t="shared" ref="CN6:CV6" si="10">IF(CN7="",NA(),CN7)</f>
        <v>59.78</v>
      </c>
      <c r="CO6" s="35">
        <f t="shared" si="10"/>
        <v>59.34</v>
      </c>
      <c r="CP6" s="35">
        <f t="shared" si="10"/>
        <v>59.24</v>
      </c>
      <c r="CQ6" s="35">
        <f t="shared" si="10"/>
        <v>58.18</v>
      </c>
      <c r="CR6" s="35">
        <f t="shared" si="10"/>
        <v>62.23</v>
      </c>
      <c r="CS6" s="35">
        <f t="shared" si="10"/>
        <v>60</v>
      </c>
      <c r="CT6" s="35">
        <f t="shared" si="10"/>
        <v>61.03</v>
      </c>
      <c r="CU6" s="35">
        <f t="shared" si="10"/>
        <v>59.55</v>
      </c>
      <c r="CV6" s="35">
        <f t="shared" si="10"/>
        <v>59.19</v>
      </c>
      <c r="CW6" s="34" t="str">
        <f>IF(CW7="","",IF(CW7="-","【-】","【"&amp;SUBSTITUTE(TEXT(CW7,"#,##0.00"),"-","△")&amp;"】"))</f>
        <v>【58.98】</v>
      </c>
      <c r="CX6" s="35">
        <f>IF(CX7="",NA(),CX7)</f>
        <v>93.57</v>
      </c>
      <c r="CY6" s="35">
        <f t="shared" ref="CY6:DG6" si="11">IF(CY7="",NA(),CY7)</f>
        <v>92.68</v>
      </c>
      <c r="CZ6" s="35">
        <f t="shared" si="11"/>
        <v>92.11</v>
      </c>
      <c r="DA6" s="35">
        <f t="shared" si="11"/>
        <v>93.14</v>
      </c>
      <c r="DB6" s="35">
        <f t="shared" si="11"/>
        <v>93.71</v>
      </c>
      <c r="DC6" s="35">
        <f t="shared" si="11"/>
        <v>86.56</v>
      </c>
      <c r="DD6" s="35">
        <f t="shared" si="11"/>
        <v>86.78</v>
      </c>
      <c r="DE6" s="35">
        <f t="shared" si="11"/>
        <v>86.83</v>
      </c>
      <c r="DF6" s="35">
        <f t="shared" si="11"/>
        <v>87.14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5" s="36" customFormat="1" x14ac:dyDescent="0.15">
      <c r="A7" s="28"/>
      <c r="B7" s="37">
        <v>2018</v>
      </c>
      <c r="C7" s="37">
        <v>222119</v>
      </c>
      <c r="D7" s="37">
        <v>47</v>
      </c>
      <c r="E7" s="37">
        <v>17</v>
      </c>
      <c r="F7" s="37">
        <v>1</v>
      </c>
      <c r="G7" s="37">
        <v>0</v>
      </c>
      <c r="H7" s="37" t="s">
        <v>96</v>
      </c>
      <c r="I7" s="37" t="s">
        <v>97</v>
      </c>
      <c r="J7" s="37" t="s">
        <v>98</v>
      </c>
      <c r="K7" s="37" t="s">
        <v>99</v>
      </c>
      <c r="L7" s="37" t="s">
        <v>100</v>
      </c>
      <c r="M7" s="37" t="s">
        <v>101</v>
      </c>
      <c r="N7" s="38">
        <v>1</v>
      </c>
      <c r="O7" s="38" t="s">
        <v>102</v>
      </c>
      <c r="P7" s="38">
        <v>55.83</v>
      </c>
      <c r="Q7" s="38">
        <v>98.82</v>
      </c>
      <c r="R7" s="38">
        <v>2221</v>
      </c>
      <c r="S7" s="38">
        <v>170038</v>
      </c>
      <c r="T7" s="38">
        <v>163.44999999999999</v>
      </c>
      <c r="U7" s="38">
        <v>1040.31</v>
      </c>
      <c r="V7" s="38">
        <v>94754</v>
      </c>
      <c r="W7" s="38">
        <v>21</v>
      </c>
      <c r="X7" s="38">
        <v>4512.1000000000004</v>
      </c>
      <c r="Y7" s="38">
        <v>46.37</v>
      </c>
      <c r="Z7" s="38">
        <v>45.43</v>
      </c>
      <c r="AA7" s="38">
        <v>49.96</v>
      </c>
      <c r="AB7" s="38">
        <v>84.67</v>
      </c>
      <c r="AC7" s="38">
        <v>87.74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777.17</v>
      </c>
      <c r="BG7" s="38">
        <v>731.21</v>
      </c>
      <c r="BH7" s="38">
        <v>668.45</v>
      </c>
      <c r="BI7" s="38">
        <v>598.23</v>
      </c>
      <c r="BJ7" s="38">
        <v>641.84</v>
      </c>
      <c r="BK7" s="38">
        <v>1010.51</v>
      </c>
      <c r="BL7" s="38">
        <v>1031.56</v>
      </c>
      <c r="BM7" s="38">
        <v>1053.93</v>
      </c>
      <c r="BN7" s="38">
        <v>1046.25</v>
      </c>
      <c r="BO7" s="38">
        <v>1000.94</v>
      </c>
      <c r="BP7" s="38">
        <v>682.78</v>
      </c>
      <c r="BQ7" s="38">
        <v>54.78</v>
      </c>
      <c r="BR7" s="38">
        <v>74.319999999999993</v>
      </c>
      <c r="BS7" s="38">
        <v>75.28</v>
      </c>
      <c r="BT7" s="38">
        <v>77.06</v>
      </c>
      <c r="BU7" s="38">
        <v>71.239999999999995</v>
      </c>
      <c r="BV7" s="38">
        <v>83</v>
      </c>
      <c r="BW7" s="38">
        <v>84.32</v>
      </c>
      <c r="BX7" s="38">
        <v>85.23</v>
      </c>
      <c r="BY7" s="38">
        <v>88.37</v>
      </c>
      <c r="BZ7" s="38">
        <v>93.77</v>
      </c>
      <c r="CA7" s="38">
        <v>100.91</v>
      </c>
      <c r="CB7" s="38">
        <v>230.45</v>
      </c>
      <c r="CC7" s="38">
        <v>171.64</v>
      </c>
      <c r="CD7" s="38">
        <v>168.47</v>
      </c>
      <c r="CE7" s="38">
        <v>164.38</v>
      </c>
      <c r="CF7" s="38">
        <v>150</v>
      </c>
      <c r="CG7" s="38">
        <v>193.74</v>
      </c>
      <c r="CH7" s="38">
        <v>188.12</v>
      </c>
      <c r="CI7" s="38">
        <v>185.7</v>
      </c>
      <c r="CJ7" s="38">
        <v>178.11</v>
      </c>
      <c r="CK7" s="38">
        <v>165.57</v>
      </c>
      <c r="CL7" s="38">
        <v>136.86000000000001</v>
      </c>
      <c r="CM7" s="38" t="s">
        <v>103</v>
      </c>
      <c r="CN7" s="38">
        <v>59.78</v>
      </c>
      <c r="CO7" s="38">
        <v>59.34</v>
      </c>
      <c r="CP7" s="38">
        <v>59.24</v>
      </c>
      <c r="CQ7" s="38">
        <v>58.18</v>
      </c>
      <c r="CR7" s="38">
        <v>62.23</v>
      </c>
      <c r="CS7" s="38">
        <v>60</v>
      </c>
      <c r="CT7" s="38">
        <v>61.03</v>
      </c>
      <c r="CU7" s="38">
        <v>59.55</v>
      </c>
      <c r="CV7" s="38">
        <v>59.19</v>
      </c>
      <c r="CW7" s="38">
        <v>58.98</v>
      </c>
      <c r="CX7" s="38">
        <v>93.57</v>
      </c>
      <c r="CY7" s="38">
        <v>92.68</v>
      </c>
      <c r="CZ7" s="38">
        <v>92.11</v>
      </c>
      <c r="DA7" s="38">
        <v>93.14</v>
      </c>
      <c r="DB7" s="38">
        <v>93.71</v>
      </c>
      <c r="DC7" s="38">
        <v>86.56</v>
      </c>
      <c r="DD7" s="38">
        <v>86.78</v>
      </c>
      <c r="DE7" s="38">
        <v>86.83</v>
      </c>
      <c r="DF7" s="38">
        <v>87.14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0.38</v>
      </c>
      <c r="EL7" s="38">
        <v>0.01</v>
      </c>
      <c r="EM7" s="38">
        <v>0.11</v>
      </c>
      <c r="EN7" s="38">
        <v>0.09</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