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<sst xmlns="http://schemas.openxmlformats.org/spreadsheetml/2006/main" count="217" uniqueCount="106">
  <si>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</si>
  <si>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</si>
  <si>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</si>
  <si>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</si>
  <si>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</si>
  <si>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</si>
  <si>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</si>
  <si>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</si>
  <si>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</si>
  <si>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</si>
  <si>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</si>
  <si>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</si>
  <si>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</si>
  <si>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</si>
  <si>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</si>
  <si>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</si>
  <si>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</si>
  <si>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</si>
  <si>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</si>
  <si>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</si>
  <si>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</si>
  <si>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</si>
  <si>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</si>
  <si>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</si>
  <si>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</si>
  <si>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</si>
  <si>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</si>
  <si>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</si>
  <si>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</si>
  <si>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</si>
  <si>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</si>
  <si>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</si>
  <si>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</si>
  <si>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</si>
  <si>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</si>
  <si>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</si>
  <si>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</si>
  <si>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</si>
  <si>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</si>
  <si>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</si>
  <si>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</si>
  <si>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</si>
  <si>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</si>
  <si>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</si>
  <si>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</si>
  <si>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</si>
  <si>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</si>
  <si>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</si>
  <si>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</si>
  <si>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</si>
  <si>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</si>
  <si>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</si>
  <si>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</si>
  <si>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</si>
  <si>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</si>
  <si>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</si>
  <si>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</si>
  <si>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</si>
  <si>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</si>
  <si>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</si>
  <si>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</si>
  <si>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</si>
  <si>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</si>
  <si>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</si>
  <si>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</si>
  <si>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</si>
  <si>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</si>
  <si>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</si>
  <si>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</si>
  <si>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</si>
  <si>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</si>
  <si>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</si>
  <si>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</si>
  <si>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</si>
  <si>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</si>
  <si>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</si>
  <si>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</si>
  <si>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</si>
  <si>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</si>
  <si>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</si>
  <si>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</si>
  <si>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</si>
  <si>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</si>
  <si>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</si>
  <si>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</si>
  <si>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</si>
  <si>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</si>
  <si>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</si>
  <si>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</si>
  <si>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</si>
  <si>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</si>
  <si>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</si>
  <si>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磐田市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</si>
  <si>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</si>
  <si>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</si>
  <si>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</si>
  <si>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</si>
  <si>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</si>
  <si>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</si>
  <si>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</si>
  <si>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</si>
  <si>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</si>
  <si>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</si>
  <si>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高度成長期の昭和40年から50年代に布設した配水管が、耐用年数を迎えており、耐震性を有した配水管の布設替えを行い有収率の向上に努めるとともに、今後も経営努力を図りながら、料金の適正化を進めていく。</t>
    <rPh sb="33" eb="34">
      <t>ムカ</t>
    </rPh>
    <phoneticPr fontId="4"/>
  </si>
  <si>
    <t xml:space="preserve"> 老朽管路については、年々増加傾向にあり平成27年度時点では管路総延長が1,390kmで、そのうち約260kmが老朽管で老朽管率が約19%に達している。
 また、更新率については、布設から40年未満の管路を含めた更新率が1.3％で、布設後40年以上経過した老朽管だけの更新率では例年1%にも満たない更新率となっており、平成27年度においては、0.5%と過年度以上に停滞している。
　そして、これら管路を更新する充分な事業費を確保することは財政的にも難しく来年度以降も1%に満たない更新率に留まる見込みとなっている。</t>
    <rPh sb="49" eb="50">
      <t>ヤク</t>
    </rPh>
    <rPh sb="90" eb="92">
      <t>フセツ</t>
    </rPh>
    <rPh sb="96" eb="97">
      <t>ネン</t>
    </rPh>
    <rPh sb="97" eb="99">
      <t>ミマン</t>
    </rPh>
    <rPh sb="100" eb="102">
      <t>カンロ</t>
    </rPh>
    <rPh sb="103" eb="104">
      <t>フク</t>
    </rPh>
    <rPh sb="106" eb="108">
      <t>コウシン</t>
    </rPh>
    <rPh sb="108" eb="109">
      <t>リツ</t>
    </rPh>
    <rPh sb="116" eb="118">
      <t>フセツ</t>
    </rPh>
    <rPh sb="118" eb="119">
      <t>ゴ</t>
    </rPh>
    <rPh sb="121" eb="122">
      <t>ネン</t>
    </rPh>
    <rPh sb="122" eb="124">
      <t>イジョウ</t>
    </rPh>
    <rPh sb="124" eb="126">
      <t>ケイカ</t>
    </rPh>
    <rPh sb="128" eb="130">
      <t>ロウキュウ</t>
    </rPh>
    <rPh sb="130" eb="131">
      <t>カン</t>
    </rPh>
    <rPh sb="134" eb="136">
      <t>コウシン</t>
    </rPh>
    <rPh sb="136" eb="137">
      <t>リツ</t>
    </rPh>
    <rPh sb="198" eb="200">
      <t>カンロ</t>
    </rPh>
    <rPh sb="201" eb="203">
      <t>コウシン</t>
    </rPh>
    <rPh sb="205" eb="207">
      <t>ジュウブン</t>
    </rPh>
    <rPh sb="219" eb="222">
      <t>ザイセイテキ</t>
    </rPh>
    <phoneticPr fontId="4"/>
  </si>
  <si>
    <t xml:space="preserve">　経営の健全性において、経常損益のうち収益面では、人口減少や節水機器の普及等により料金収入が低迷している。また、費用面では、業務の外部委託化や人件費の削減等経営努力は行っているが、費用に占める遠州水道受水費の比率が高いことや減価償却費の増加等により経常収支比率は、類似団体・全国平均を下回った結果となっている。今後も料金の適正化を図りながら経営の健全化に努める。
　効率性においては、老朽管等からの漏水などによる無効水量が多く、有収率が伸びない原因となっている。平成27年度の状況でみると類似団体と比べ6.32ポイント・全国平均と比べ6.12ポイント下回っていることから、今後も漏水調査を行い有収水量の向上を図っていく必要がある。
</t>
    <rPh sb="25" eb="27">
      <t>ジンコウ</t>
    </rPh>
    <rPh sb="27" eb="29">
      <t>ゲンショウ</t>
    </rPh>
    <rPh sb="37" eb="38">
      <t>トウ</t>
    </rPh>
    <rPh sb="65" eb="67">
      <t>ガイブ</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</si>
</sst>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1.77</c:v>
                </c:pt>
                <c:pt idx="1">
                  <c:v>1.46</c:v>
                </c:pt>
                <c:pt idx="2">
                  <c:v>1.94</c:v>
                </c:pt>
                <c:pt idx="3">
                  <c:v>1.36</c:v>
                </c:pt>
                <c:pt idx="4">
                  <c:v>1.31</c:v>
                </c:pt>
              </c:numCache>
            </c:numRef>
          </c:val>
        </c:ser>
        <c:dLbls>
          <c:showLegendKey val="0"/>
          <c:showVal val="0"/>
          <c:showCatName val="0"/>
          <c:showSerName val="0"/>
          <c:showPercent val="0"/>
          <c:showBubbleSize val="0"/>
        </c:dLbls>
        <c:gapWidth val="150"/>
        <c:axId val="156510080"/>
        <c:axId val="1565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56510080"/>
        <c:axId val="156524544"/>
      </c:lineChart>
      <c:dateAx>
        <c:axId val="156510080"/>
        <c:scaling>
          <c:orientation val="minMax"/>
        </c:scaling>
        <c:delete val="1"/>
        <c:axPos val="b"/>
        <c:numFmt formatCode="ge" sourceLinked="1"/>
        <c:majorTickMark val="none"/>
        <c:minorTickMark val="none"/>
        <c:tickLblPos val="none"/>
        <c:crossAx val="156524544"/>
        <c:crosses val="autoZero"/>
        <c:auto val="1"/>
        <c:lblOffset val="100"/>
        <c:baseTimeUnit val="years"/>
      </c:dateAx>
      <c:valAx>
        <c:axId val="156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69.150000000000006</c:v>
                </c:pt>
                <c:pt idx="1">
                  <c:v>74.56</c:v>
                </c:pt>
                <c:pt idx="2">
                  <c:v>68.959999999999994</c:v>
                </c:pt>
                <c:pt idx="3">
                  <c:v>66.48</c:v>
                </c:pt>
                <c:pt idx="4">
                  <c:v>60.47</c:v>
                </c:pt>
              </c:numCache>
            </c:numRef>
          </c:val>
        </c:ser>
        <c:dLbls>
          <c:showLegendKey val="0"/>
          <c:showVal val="0"/>
          <c:showCatName val="0"/>
          <c:showSerName val="0"/>
          <c:showPercent val="0"/>
          <c:showBubbleSize val="0"/>
        </c:dLbls>
        <c:gapWidth val="150"/>
        <c:axId val="164903168"/>
        <c:axId val="1649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64903168"/>
        <c:axId val="164921728"/>
      </c:lineChart>
      <c:dateAx>
        <c:axId val="164903168"/>
        <c:scaling>
          <c:orientation val="minMax"/>
        </c:scaling>
        <c:delete val="1"/>
        <c:axPos val="b"/>
        <c:numFmt formatCode="ge" sourceLinked="1"/>
        <c:majorTickMark val="none"/>
        <c:minorTickMark val="none"/>
        <c:tickLblPos val="none"/>
        <c:crossAx val="164921728"/>
        <c:crosses val="autoZero"/>
        <c:auto val="1"/>
        <c:lblOffset val="100"/>
        <c:baseTimeUnit val="years"/>
      </c:dateAx>
      <c:valAx>
        <c:axId val="1649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83.25</c:v>
                </c:pt>
                <c:pt idx="1">
                  <c:v>82.02</c:v>
                </c:pt>
                <c:pt idx="2">
                  <c:v>83.92</c:v>
                </c:pt>
                <c:pt idx="3">
                  <c:v>83.26</c:v>
                </c:pt>
                <c:pt idx="4">
                  <c:v>83.83</c:v>
                </c:pt>
              </c:numCache>
            </c:numRef>
          </c:val>
        </c:ser>
        <c:dLbls>
          <c:showLegendKey val="0"/>
          <c:showVal val="0"/>
          <c:showCatName val="0"/>
          <c:showSerName val="0"/>
          <c:showPercent val="0"/>
          <c:showBubbleSize val="0"/>
        </c:dLbls>
        <c:gapWidth val="150"/>
        <c:axId val="165287808"/>
        <c:axId val="1652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65287808"/>
        <c:axId val="165294080"/>
      </c:lineChart>
      <c:dateAx>
        <c:axId val="165287808"/>
        <c:scaling>
          <c:orientation val="minMax"/>
        </c:scaling>
        <c:delete val="1"/>
        <c:axPos val="b"/>
        <c:numFmt formatCode="ge" sourceLinked="1"/>
        <c:majorTickMark val="none"/>
        <c:minorTickMark val="none"/>
        <c:tickLblPos val="none"/>
        <c:crossAx val="165294080"/>
        <c:crosses val="autoZero"/>
        <c:auto val="1"/>
        <c:lblOffset val="100"/>
        <c:baseTimeUnit val="years"/>
      </c:dateAx>
      <c:valAx>
        <c:axId val="1652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100.01</c:v>
                </c:pt>
                <c:pt idx="1">
                  <c:v>92.76</c:v>
                </c:pt>
                <c:pt idx="2">
                  <c:v>100.08</c:v>
                </c:pt>
                <c:pt idx="3">
                  <c:v>105.15</c:v>
                </c:pt>
                <c:pt idx="4">
                  <c:v>105.74</c:v>
                </c:pt>
              </c:numCache>
            </c:numRef>
          </c:val>
        </c:ser>
        <c:dLbls>
          <c:showLegendKey val="0"/>
          <c:showVal val="0"/>
          <c:showCatName val="0"/>
          <c:showSerName val="0"/>
          <c:showPercent val="0"/>
          <c:showBubbleSize val="0"/>
        </c:dLbls>
        <c:gapWidth val="150"/>
        <c:axId val="156550656"/>
        <c:axId val="1565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56550656"/>
        <c:axId val="156552576"/>
      </c:lineChart>
      <c:dateAx>
        <c:axId val="156550656"/>
        <c:scaling>
          <c:orientation val="minMax"/>
        </c:scaling>
        <c:delete val="1"/>
        <c:axPos val="b"/>
        <c:numFmt formatCode="ge" sourceLinked="1"/>
        <c:majorTickMark val="none"/>
        <c:minorTickMark val="none"/>
        <c:tickLblPos val="none"/>
        <c:crossAx val="156552576"/>
        <c:crosses val="autoZero"/>
        <c:auto val="1"/>
        <c:lblOffset val="100"/>
        <c:baseTimeUnit val="years"/>
      </c:dateAx>
      <c:valAx>
        <c:axId val="15655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5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38.549999999999997</c:v>
                </c:pt>
                <c:pt idx="1">
                  <c:v>39.32</c:v>
                </c:pt>
                <c:pt idx="2">
                  <c:v>40.020000000000003</c:v>
                </c:pt>
                <c:pt idx="3">
                  <c:v>42.46</c:v>
                </c:pt>
                <c:pt idx="4">
                  <c:v>43.31</c:v>
                </c:pt>
              </c:numCache>
            </c:numRef>
          </c:val>
        </c:ser>
        <c:dLbls>
          <c:showLegendKey val="0"/>
          <c:showVal val="0"/>
          <c:showCatName val="0"/>
          <c:showSerName val="0"/>
          <c:showPercent val="0"/>
          <c:showBubbleSize val="0"/>
        </c:dLbls>
        <c:gapWidth val="150"/>
        <c:axId val="157893760"/>
        <c:axId val="1578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57893760"/>
        <c:axId val="157895680"/>
      </c:lineChart>
      <c:dateAx>
        <c:axId val="157893760"/>
        <c:scaling>
          <c:orientation val="minMax"/>
        </c:scaling>
        <c:delete val="1"/>
        <c:axPos val="b"/>
        <c:numFmt formatCode="ge" sourceLinked="1"/>
        <c:majorTickMark val="none"/>
        <c:minorTickMark val="none"/>
        <c:tickLblPos val="none"/>
        <c:crossAx val="157895680"/>
        <c:crosses val="autoZero"/>
        <c:auto val="1"/>
        <c:lblOffset val="100"/>
        <c:baseTimeUnit val="years"/>
      </c:dateAx>
      <c:valAx>
        <c:axId val="1578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11.82</c:v>
                </c:pt>
                <c:pt idx="1">
                  <c:v>14.4</c:v>
                </c:pt>
                <c:pt idx="2">
                  <c:v>16.91</c:v>
                </c:pt>
                <c:pt idx="3">
                  <c:v>18.260000000000002</c:v>
                </c:pt>
                <c:pt idx="4">
                  <c:v>19.3</c:v>
                </c:pt>
              </c:numCache>
            </c:numRef>
          </c:val>
        </c:ser>
        <c:dLbls>
          <c:showLegendKey val="0"/>
          <c:showVal val="0"/>
          <c:showCatName val="0"/>
          <c:showSerName val="0"/>
          <c:showPercent val="0"/>
          <c:showBubbleSize val="0"/>
        </c:dLbls>
        <c:gapWidth val="150"/>
        <c:axId val="164963072"/>
        <c:axId val="1649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64963072"/>
        <c:axId val="164964992"/>
      </c:lineChart>
      <c:dateAx>
        <c:axId val="164963072"/>
        <c:scaling>
          <c:orientation val="minMax"/>
        </c:scaling>
        <c:delete val="1"/>
        <c:axPos val="b"/>
        <c:numFmt formatCode="ge" sourceLinked="1"/>
        <c:majorTickMark val="none"/>
        <c:minorTickMark val="none"/>
        <c:tickLblPos val="none"/>
        <c:crossAx val="164964992"/>
        <c:crosses val="autoZero"/>
        <c:auto val="1"/>
        <c:lblOffset val="100"/>
        <c:baseTimeUnit val="years"/>
      </c:dateAx>
      <c:valAx>
        <c:axId val="164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4.42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4993664"/>
        <c:axId val="1650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64993664"/>
        <c:axId val="165004032"/>
      </c:lineChart>
      <c:dateAx>
        <c:axId val="164993664"/>
        <c:scaling>
          <c:orientation val="minMax"/>
        </c:scaling>
        <c:delete val="1"/>
        <c:axPos val="b"/>
        <c:numFmt formatCode="ge" sourceLinked="1"/>
        <c:majorTickMark val="none"/>
        <c:minorTickMark val="none"/>
        <c:tickLblPos val="none"/>
        <c:crossAx val="165004032"/>
        <c:crosses val="autoZero"/>
        <c:auto val="1"/>
        <c:lblOffset val="100"/>
        <c:baseTimeUnit val="years"/>
      </c:dateAx>
      <c:valAx>
        <c:axId val="16500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285.57</c:v>
                </c:pt>
                <c:pt idx="1">
                  <c:v>348.04</c:v>
                </c:pt>
                <c:pt idx="2">
                  <c:v>339.28</c:v>
                </c:pt>
                <c:pt idx="3">
                  <c:v>207.91</c:v>
                </c:pt>
                <c:pt idx="4">
                  <c:v>206.06</c:v>
                </c:pt>
              </c:numCache>
            </c:numRef>
          </c:val>
        </c:ser>
        <c:dLbls>
          <c:showLegendKey val="0"/>
          <c:showVal val="0"/>
          <c:showCatName val="0"/>
          <c:showSerName val="0"/>
          <c:showPercent val="0"/>
          <c:showBubbleSize val="0"/>
        </c:dLbls>
        <c:gapWidth val="150"/>
        <c:axId val="164718848"/>
        <c:axId val="164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64718848"/>
        <c:axId val="164721024"/>
      </c:lineChart>
      <c:dateAx>
        <c:axId val="164718848"/>
        <c:scaling>
          <c:orientation val="minMax"/>
        </c:scaling>
        <c:delete val="1"/>
        <c:axPos val="b"/>
        <c:numFmt formatCode="ge" sourceLinked="1"/>
        <c:majorTickMark val="none"/>
        <c:minorTickMark val="none"/>
        <c:tickLblPos val="none"/>
        <c:crossAx val="164721024"/>
        <c:crosses val="autoZero"/>
        <c:auto val="1"/>
        <c:lblOffset val="100"/>
        <c:baseTimeUnit val="years"/>
      </c:dateAx>
      <c:valAx>
        <c:axId val="16472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324.08999999999997</c:v>
                </c:pt>
                <c:pt idx="1">
                  <c:v>321.36</c:v>
                </c:pt>
                <c:pt idx="2">
                  <c:v>318.25</c:v>
                </c:pt>
                <c:pt idx="3">
                  <c:v>326.95</c:v>
                </c:pt>
                <c:pt idx="4">
                  <c:v>326.36</c:v>
                </c:pt>
              </c:numCache>
            </c:numRef>
          </c:val>
        </c:ser>
        <c:dLbls>
          <c:showLegendKey val="0"/>
          <c:showVal val="0"/>
          <c:showCatName val="0"/>
          <c:showSerName val="0"/>
          <c:showPercent val="0"/>
          <c:showBubbleSize val="0"/>
        </c:dLbls>
        <c:gapWidth val="150"/>
        <c:axId val="164747136"/>
        <c:axId val="1647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64747136"/>
        <c:axId val="164757504"/>
      </c:lineChart>
      <c:dateAx>
        <c:axId val="164747136"/>
        <c:scaling>
          <c:orientation val="minMax"/>
        </c:scaling>
        <c:delete val="1"/>
        <c:axPos val="b"/>
        <c:numFmt formatCode="ge" sourceLinked="1"/>
        <c:majorTickMark val="none"/>
        <c:minorTickMark val="none"/>
        <c:tickLblPos val="none"/>
        <c:crossAx val="164757504"/>
        <c:crosses val="autoZero"/>
        <c:auto val="1"/>
        <c:lblOffset val="100"/>
        <c:baseTimeUnit val="years"/>
      </c:dateAx>
      <c:valAx>
        <c:axId val="16475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96.35</c:v>
                </c:pt>
                <c:pt idx="1">
                  <c:v>89.29</c:v>
                </c:pt>
                <c:pt idx="2">
                  <c:v>96.46</c:v>
                </c:pt>
                <c:pt idx="3">
                  <c:v>104.33</c:v>
                </c:pt>
                <c:pt idx="4">
                  <c:v>105.09</c:v>
                </c:pt>
              </c:numCache>
            </c:numRef>
          </c:val>
        </c:ser>
        <c:dLbls>
          <c:showLegendKey val="0"/>
          <c:showVal val="0"/>
          <c:showCatName val="0"/>
          <c:showSerName val="0"/>
          <c:showPercent val="0"/>
          <c:showBubbleSize val="0"/>
        </c:dLbls>
        <c:gapWidth val="150"/>
        <c:axId val="164795904"/>
        <c:axId val="1647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64795904"/>
        <c:axId val="164797824"/>
      </c:lineChart>
      <c:dateAx>
        <c:axId val="164795904"/>
        <c:scaling>
          <c:orientation val="minMax"/>
        </c:scaling>
        <c:delete val="1"/>
        <c:axPos val="b"/>
        <c:numFmt formatCode="ge" sourceLinked="1"/>
        <c:majorTickMark val="none"/>
        <c:minorTickMark val="none"/>
        <c:tickLblPos val="none"/>
        <c:crossAx val="164797824"/>
        <c:crosses val="autoZero"/>
        <c:auto val="1"/>
        <c:lblOffset val="100"/>
        <c:baseTimeUnit val="years"/>
      </c:dateAx>
      <c:valAx>
        <c:axId val="1647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132.66</c:v>
                </c:pt>
                <c:pt idx="1">
                  <c:v>143.71</c:v>
                </c:pt>
                <c:pt idx="2">
                  <c:v>133.21</c:v>
                </c:pt>
                <c:pt idx="3">
                  <c:v>122.83</c:v>
                </c:pt>
                <c:pt idx="4">
                  <c:v>121.91</c:v>
                </c:pt>
              </c:numCache>
            </c:numRef>
          </c:val>
        </c:ser>
        <c:dLbls>
          <c:showLegendKey val="0"/>
          <c:showVal val="0"/>
          <c:showCatName val="0"/>
          <c:showSerName val="0"/>
          <c:showPercent val="0"/>
          <c:showBubbleSize val="0"/>
        </c:dLbls>
        <c:gapWidth val="150"/>
        <c:axId val="164809344"/>
        <c:axId val="164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64809344"/>
        <c:axId val="164815616"/>
      </c:lineChart>
      <c:dateAx>
        <c:axId val="164809344"/>
        <c:scaling>
          <c:orientation val="minMax"/>
        </c:scaling>
        <c:delete val="1"/>
        <c:axPos val="b"/>
        <c:numFmt formatCode="ge" sourceLinked="1"/>
        <c:majorTickMark val="none"/>
        <c:minorTickMark val="none"/>
        <c:tickLblPos val="none"/>
        <c:crossAx val="164815616"/>
        <c:crosses val="autoZero"/>
        <c:auto val="1"/>
        <c:lblOffset val="100"/>
        <c:baseTimeUnit val="years"/>
      </c:dateAx>
      <c:valAx>
        <c:axId val="164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磐田市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170559</v>
      </c>
      <c r="AJ8" s="56"/>
      <c r="AK8" s="56"/>
      <c r="AL8" s="56"/>
      <c r="AM8" s="56"/>
      <c r="AN8" s="56"/>
      <c r="AO8" s="56"/>
      <c r="AP8" s="57"/>
      <c r="AQ8" s="47">
        <f>データ!R6</f>
        <v>163.44999999999999</v>
      </c>
      <c r="AR8" s="47"/>
      <c r="AS8" s="47"/>
      <c r="AT8" s="47"/>
      <c r="AU8" s="47"/>
      <c r="AV8" s="47"/>
      <c r="AW8" s="47"/>
      <c r="AX8" s="47"/>
      <c r="AY8" s="47">
        <f>データ!S6</f>
        <v>1043.49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65.87</v>
      </c>
      <c r="K10" s="47"/>
      <c r="L10" s="47"/>
      <c r="M10" s="47"/>
      <c r="N10" s="47"/>
      <c r="O10" s="47"/>
      <c r="P10" s="47"/>
      <c r="Q10" s="47"/>
      <c r="R10" s="47">
        <f>データ!O6</f>
        <v>95.16</v>
      </c>
      <c r="S10" s="47"/>
      <c r="T10" s="47"/>
      <c r="U10" s="47"/>
      <c r="V10" s="47"/>
      <c r="W10" s="47"/>
      <c r="X10" s="47"/>
      <c r="Y10" s="47"/>
      <c r="Z10" s="78">
        <f>データ!P6</f>
        <v>2252</v>
      </c>
      <c r="AA10" s="78"/>
      <c r="AB10" s="78"/>
      <c r="AC10" s="78"/>
      <c r="AD10" s="78"/>
      <c r="AE10" s="78"/>
      <c r="AF10" s="78"/>
      <c r="AG10" s="78"/>
      <c r="AH10" s="2"/>
      <c r="AI10" s="78">
        <f>データ!T6</f>
        <v>162070</v>
      </c>
      <c r="AJ10" s="78"/>
      <c r="AK10" s="78"/>
      <c r="AL10" s="78"/>
      <c r="AM10" s="78"/>
      <c r="AN10" s="78"/>
      <c r="AO10" s="78"/>
      <c r="AP10" s="78"/>
      <c r="AQ10" s="47">
        <f>データ!U6</f>
        <v>134.65</v>
      </c>
      <c r="AR10" s="47"/>
      <c r="AS10" s="47"/>
      <c r="AT10" s="47"/>
      <c r="AU10" s="47"/>
      <c r="AV10" s="47"/>
      <c r="AW10" s="47"/>
      <c r="AX10" s="47"/>
      <c r="AY10" s="47">
        <f>データ!V6</f>
        <v>1203.6400000000001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222119</v>
      </c>
      <c r="D6" s="31">
        <f t="shared" si="3"/>
        <v>46</v>
      </c>
      <c r="E6" s="31">
        <f t="shared" si="3"/>
        <v>1</v>
      </c>
      <c r="F6" s="31">
        <f t="shared" si="3"/>
        <v>0</v>
      </c>
      <c r="G6" s="31">
        <f t="shared" si="3"/>
        <v>1</v>
      </c>
      <c r="H6" s="31" t="str">
        <f t="shared" si="3"/>
        <v>静岡県　磐田市</v>
      </c>
      <c r="I6" s="31" t="str">
        <f t="shared" si="3"/>
        <v>法適用</v>
      </c>
      <c r="J6" s="31" t="str">
        <f t="shared" si="3"/>
        <v>水道事業</v>
      </c>
      <c r="K6" s="31" t="str">
        <f t="shared" si="3"/>
        <v>末端給水事業</v>
      </c>
      <c r="L6" s="31" t="str">
        <f t="shared" si="3"/>
        <v>A2</v>
      </c>
      <c r="M6" s="32" t="str">
        <f t="shared" si="3"/>
        <v>-</v>
      </c>
      <c r="N6" s="32">
        <f t="shared" si="3"/>
        <v>65.87</v>
      </c>
      <c r="O6" s="32">
        <f t="shared" si="3"/>
        <v>95.16</v>
      </c>
      <c r="P6" s="32">
        <f t="shared" si="3"/>
        <v>2252</v>
      </c>
      <c r="Q6" s="32">
        <f t="shared" si="3"/>
        <v>170559</v>
      </c>
      <c r="R6" s="32">
        <f t="shared" si="3"/>
        <v>163.44999999999999</v>
      </c>
      <c r="S6" s="32">
        <f t="shared" si="3"/>
        <v>1043.49</v>
      </c>
      <c r="T6" s="32">
        <f t="shared" si="3"/>
        <v>162070</v>
      </c>
      <c r="U6" s="32">
        <f t="shared" si="3"/>
        <v>134.65</v>
      </c>
      <c r="V6" s="32">
        <f t="shared" si="3"/>
        <v>1203.6400000000001</v>
      </c>
      <c r="W6" s="33">
        <f>IF(W7="",NA(),W7)</f>
        <v>100.01</v>
      </c>
      <c r="X6" s="33">
        <f t="shared" ref="X6:AF6" si="4">IF(X7="",NA(),X7)</f>
        <v>92.76</v>
      </c>
      <c r="Y6" s="33">
        <f t="shared" si="4"/>
        <v>100.08</v>
      </c>
      <c r="Z6" s="33">
        <f t="shared" si="4"/>
        <v>105.15</v>
      </c>
      <c r="AA6" s="33">
        <f t="shared" si="4"/>
        <v>105.74</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3">
        <f t="shared" ref="AI6:AQ6" si="5">IF(AI7="",NA(),AI7)</f>
        <v>4.42</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285.57</v>
      </c>
      <c r="AT6" s="33">
        <f t="shared" ref="AT6:BB6" si="6">IF(AT7="",NA(),AT7)</f>
        <v>348.04</v>
      </c>
      <c r="AU6" s="33">
        <f t="shared" si="6"/>
        <v>339.28</v>
      </c>
      <c r="AV6" s="33">
        <f t="shared" si="6"/>
        <v>207.91</v>
      </c>
      <c r="AW6" s="33">
        <f t="shared" si="6"/>
        <v>206.06</v>
      </c>
      <c r="AX6" s="33">
        <f t="shared" si="6"/>
        <v>602.73</v>
      </c>
      <c r="AY6" s="33">
        <f t="shared" si="6"/>
        <v>590.46</v>
      </c>
      <c r="AZ6" s="33">
        <f t="shared" si="6"/>
        <v>628.34</v>
      </c>
      <c r="BA6" s="33">
        <f t="shared" si="6"/>
        <v>289.8</v>
      </c>
      <c r="BB6" s="33">
        <f t="shared" si="6"/>
        <v>299.44</v>
      </c>
      <c r="BC6" s="32" t="str">
        <f>IF(BC7="","",IF(BC7="-","【-】","【"&amp;SUBSTITUTE(TEXT(BC7,"#,##0.00"),"-","△")&amp;"】"))</f>
        <v>【262.74】</v>
      </c>
      <c r="BD6" s="33">
        <f>IF(BD7="",NA(),BD7)</f>
        <v>324.08999999999997</v>
      </c>
      <c r="BE6" s="33">
        <f t="shared" ref="BE6:BM6" si="7">IF(BE7="",NA(),BE7)</f>
        <v>321.36</v>
      </c>
      <c r="BF6" s="33">
        <f t="shared" si="7"/>
        <v>318.25</v>
      </c>
      <c r="BG6" s="33">
        <f t="shared" si="7"/>
        <v>326.95</v>
      </c>
      <c r="BH6" s="33">
        <f t="shared" si="7"/>
        <v>326.36</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96.35</v>
      </c>
      <c r="BP6" s="33">
        <f t="shared" ref="BP6:BX6" si="8">IF(BP7="",NA(),BP7)</f>
        <v>89.29</v>
      </c>
      <c r="BQ6" s="33">
        <f t="shared" si="8"/>
        <v>96.46</v>
      </c>
      <c r="BR6" s="33">
        <f t="shared" si="8"/>
        <v>104.33</v>
      </c>
      <c r="BS6" s="33">
        <f t="shared" si="8"/>
        <v>105.09</v>
      </c>
      <c r="BT6" s="33">
        <f t="shared" si="8"/>
        <v>99</v>
      </c>
      <c r="BU6" s="33">
        <f t="shared" si="8"/>
        <v>99.91</v>
      </c>
      <c r="BV6" s="33">
        <f t="shared" si="8"/>
        <v>99.89</v>
      </c>
      <c r="BW6" s="33">
        <f t="shared" si="8"/>
        <v>107.05</v>
      </c>
      <c r="BX6" s="33">
        <f t="shared" si="8"/>
        <v>106.4</v>
      </c>
      <c r="BY6" s="32" t="str">
        <f>IF(BY7="","",IF(BY7="-","【-】","【"&amp;SUBSTITUTE(TEXT(BY7,"#,##0.00"),"-","△")&amp;"】"))</f>
        <v>【104.99】</v>
      </c>
      <c r="BZ6" s="33">
        <f>IF(BZ7="",NA(),BZ7)</f>
        <v>132.66</v>
      </c>
      <c r="CA6" s="33">
        <f t="shared" ref="CA6:CI6" si="9">IF(CA7="",NA(),CA7)</f>
        <v>143.71</v>
      </c>
      <c r="CB6" s="33">
        <f t="shared" si="9"/>
        <v>133.21</v>
      </c>
      <c r="CC6" s="33">
        <f t="shared" si="9"/>
        <v>122.83</v>
      </c>
      <c r="CD6" s="33">
        <f t="shared" si="9"/>
        <v>121.91</v>
      </c>
      <c r="CE6" s="33">
        <f t="shared" si="9"/>
        <v>164.03</v>
      </c>
      <c r="CF6" s="33">
        <f t="shared" si="9"/>
        <v>164.25</v>
      </c>
      <c r="CG6" s="33">
        <f t="shared" si="9"/>
        <v>165.34</v>
      </c>
      <c r="CH6" s="33">
        <f t="shared" si="9"/>
        <v>155.09</v>
      </c>
      <c r="CI6" s="33">
        <f t="shared" si="9"/>
        <v>156.29</v>
      </c>
      <c r="CJ6" s="32" t="str">
        <f>IF(CJ7="","",IF(CJ7="-","【-】","【"&amp;SUBSTITUTE(TEXT(CJ7,"#,##0.00"),"-","△")&amp;"】"))</f>
        <v>【163.72】</v>
      </c>
      <c r="CK6" s="33">
        <f>IF(CK7="",NA(),CK7)</f>
        <v>69.150000000000006</v>
      </c>
      <c r="CL6" s="33">
        <f t="shared" ref="CL6:CT6" si="10">IF(CL7="",NA(),CL7)</f>
        <v>74.56</v>
      </c>
      <c r="CM6" s="33">
        <f t="shared" si="10"/>
        <v>68.959999999999994</v>
      </c>
      <c r="CN6" s="33">
        <f t="shared" si="10"/>
        <v>66.48</v>
      </c>
      <c r="CO6" s="33">
        <f t="shared" si="10"/>
        <v>60.47</v>
      </c>
      <c r="CP6" s="33">
        <f t="shared" si="10"/>
        <v>63.07</v>
      </c>
      <c r="CQ6" s="33">
        <f t="shared" si="10"/>
        <v>62.71</v>
      </c>
      <c r="CR6" s="33">
        <f t="shared" si="10"/>
        <v>62.15</v>
      </c>
      <c r="CS6" s="33">
        <f t="shared" si="10"/>
        <v>61.61</v>
      </c>
      <c r="CT6" s="33">
        <f t="shared" si="10"/>
        <v>62.34</v>
      </c>
      <c r="CU6" s="32" t="str">
        <f>IF(CU7="","",IF(CU7="-","【-】","【"&amp;SUBSTITUTE(TEXT(CU7,"#,##0.00"),"-","△")&amp;"】"))</f>
        <v>【59.76】</v>
      </c>
      <c r="CV6" s="33">
        <f>IF(CV7="",NA(),CV7)</f>
        <v>83.25</v>
      </c>
      <c r="CW6" s="33">
        <f t="shared" ref="CW6:DE6" si="11">IF(CW7="",NA(),CW7)</f>
        <v>82.02</v>
      </c>
      <c r="CX6" s="33">
        <f t="shared" si="11"/>
        <v>83.92</v>
      </c>
      <c r="CY6" s="33">
        <f t="shared" si="11"/>
        <v>83.26</v>
      </c>
      <c r="CZ6" s="33">
        <f t="shared" si="11"/>
        <v>83.83</v>
      </c>
      <c r="DA6" s="33">
        <f t="shared" si="11"/>
        <v>89.96</v>
      </c>
      <c r="DB6" s="33">
        <f t="shared" si="11"/>
        <v>90.54</v>
      </c>
      <c r="DC6" s="33">
        <f t="shared" si="11"/>
        <v>90.64</v>
      </c>
      <c r="DD6" s="33">
        <f t="shared" si="11"/>
        <v>90.23</v>
      </c>
      <c r="DE6" s="33">
        <f t="shared" si="11"/>
        <v>90.15</v>
      </c>
      <c r="DF6" s="32" t="str">
        <f>IF(DF7="","",IF(DF7="-","【-】","【"&amp;SUBSTITUTE(TEXT(DF7,"#,##0.00"),"-","△")&amp;"】"))</f>
        <v>【89.95】</v>
      </c>
      <c r="DG6" s="33">
        <f>IF(DG7="",NA(),DG7)</f>
        <v>38.549999999999997</v>
      </c>
      <c r="DH6" s="33">
        <f t="shared" ref="DH6:DP6" si="12">IF(DH7="",NA(),DH7)</f>
        <v>39.32</v>
      </c>
      <c r="DI6" s="33">
        <f t="shared" si="12"/>
        <v>40.020000000000003</v>
      </c>
      <c r="DJ6" s="33">
        <f t="shared" si="12"/>
        <v>42.46</v>
      </c>
      <c r="DK6" s="33">
        <f t="shared" si="12"/>
        <v>43.31</v>
      </c>
      <c r="DL6" s="33">
        <f t="shared" si="12"/>
        <v>41.47</v>
      </c>
      <c r="DM6" s="33">
        <f t="shared" si="12"/>
        <v>42.43</v>
      </c>
      <c r="DN6" s="33">
        <f t="shared" si="12"/>
        <v>43.24</v>
      </c>
      <c r="DO6" s="33">
        <f t="shared" si="12"/>
        <v>46.36</v>
      </c>
      <c r="DP6" s="33">
        <f t="shared" si="12"/>
        <v>47.37</v>
      </c>
      <c r="DQ6" s="32" t="str">
        <f>IF(DQ7="","",IF(DQ7="-","【-】","【"&amp;SUBSTITUTE(TEXT(DQ7,"#,##0.00"),"-","△")&amp;"】"))</f>
        <v>【47.18】</v>
      </c>
      <c r="DR6" s="33">
        <f>IF(DR7="",NA(),DR7)</f>
        <v>11.82</v>
      </c>
      <c r="DS6" s="33">
        <f t="shared" ref="DS6:EA6" si="13">IF(DS7="",NA(),DS7)</f>
        <v>14.4</v>
      </c>
      <c r="DT6" s="33">
        <f t="shared" si="13"/>
        <v>16.91</v>
      </c>
      <c r="DU6" s="33">
        <f t="shared" si="13"/>
        <v>18.260000000000002</v>
      </c>
      <c r="DV6" s="33">
        <f t="shared" si="13"/>
        <v>19.3</v>
      </c>
      <c r="DW6" s="33">
        <f t="shared" si="13"/>
        <v>9.92</v>
      </c>
      <c r="DX6" s="33">
        <f t="shared" si="13"/>
        <v>11.07</v>
      </c>
      <c r="DY6" s="33">
        <f t="shared" si="13"/>
        <v>12.21</v>
      </c>
      <c r="DZ6" s="33">
        <f t="shared" si="13"/>
        <v>13.57</v>
      </c>
      <c r="EA6" s="33">
        <f t="shared" si="13"/>
        <v>14.27</v>
      </c>
      <c r="EB6" s="32" t="str">
        <f>IF(EB7="","",IF(EB7="-","【-】","【"&amp;SUBSTITUTE(TEXT(EB7,"#,##0.00"),"-","△")&amp;"】"))</f>
        <v>【13.18】</v>
      </c>
      <c r="EC6" s="33">
        <f>IF(EC7="",NA(),EC7)</f>
        <v>1.77</v>
      </c>
      <c r="ED6" s="33">
        <f t="shared" ref="ED6:EL6" si="14">IF(ED7="",NA(),ED7)</f>
        <v>1.46</v>
      </c>
      <c r="EE6" s="33">
        <f t="shared" si="14"/>
        <v>1.94</v>
      </c>
      <c r="EF6" s="33">
        <f t="shared" si="14"/>
        <v>1.36</v>
      </c>
      <c r="EG6" s="33">
        <f t="shared" si="14"/>
        <v>1.31</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222119</v>
      </c>
      <c r="D7" s="35">
        <v>46</v>
      </c>
      <c r="E7" s="35">
        <v>1</v>
      </c>
      <c r="F7" s="35">
        <v>0</v>
      </c>
      <c r="G7" s="35">
        <v>1</v>
      </c>
      <c r="H7" s="35" t="s">
        <v>92</v>
      </c>
      <c r="I7" s="35" t="s">
        <v>93</v>
      </c>
      <c r="J7" s="35" t="s">
        <v>94</v>
      </c>
      <c r="K7" s="35" t="s">
        <v>95</v>
      </c>
      <c r="L7" s="35" t="s">
        <v>96</v>
      </c>
      <c r="M7" s="36" t="s">
        <v>97</v>
      </c>
      <c r="N7" s="36">
        <v>65.87</v>
      </c>
      <c r="O7" s="36">
        <v>95.16</v>
      </c>
      <c r="P7" s="36">
        <v>2252</v>
      </c>
      <c r="Q7" s="36">
        <v>170559</v>
      </c>
      <c r="R7" s="36">
        <v>163.44999999999999</v>
      </c>
      <c r="S7" s="36">
        <v>1043.49</v>
      </c>
      <c r="T7" s="36">
        <v>162070</v>
      </c>
      <c r="U7" s="36">
        <v>134.65</v>
      </c>
      <c r="V7" s="36">
        <v>1203.6400000000001</v>
      </c>
      <c r="W7" s="36">
        <v>100.01</v>
      </c>
      <c r="X7" s="36">
        <v>92.76</v>
      </c>
      <c r="Y7" s="36">
        <v>100.08</v>
      </c>
      <c r="Z7" s="36">
        <v>105.15</v>
      </c>
      <c r="AA7" s="36">
        <v>105.74</v>
      </c>
      <c r="AB7" s="36">
        <v>107.51</v>
      </c>
      <c r="AC7" s="36">
        <v>108.39</v>
      </c>
      <c r="AD7" s="36">
        <v>108.9</v>
      </c>
      <c r="AE7" s="36">
        <v>114.43</v>
      </c>
      <c r="AF7" s="36">
        <v>114.08</v>
      </c>
      <c r="AG7" s="36">
        <v>113.56</v>
      </c>
      <c r="AH7" s="36">
        <v>0</v>
      </c>
      <c r="AI7" s="36">
        <v>4.42</v>
      </c>
      <c r="AJ7" s="36">
        <v>0</v>
      </c>
      <c r="AK7" s="36">
        <v>0</v>
      </c>
      <c r="AL7" s="36">
        <v>0</v>
      </c>
      <c r="AM7" s="36">
        <v>2.83</v>
      </c>
      <c r="AN7" s="36">
        <v>3.08</v>
      </c>
      <c r="AO7" s="36">
        <v>3.47</v>
      </c>
      <c r="AP7" s="36">
        <v>0.13</v>
      </c>
      <c r="AQ7" s="36">
        <v>0</v>
      </c>
      <c r="AR7" s="36">
        <v>0.87</v>
      </c>
      <c r="AS7" s="36">
        <v>285.57</v>
      </c>
      <c r="AT7" s="36">
        <v>348.04</v>
      </c>
      <c r="AU7" s="36">
        <v>339.28</v>
      </c>
      <c r="AV7" s="36">
        <v>207.91</v>
      </c>
      <c r="AW7" s="36">
        <v>206.06</v>
      </c>
      <c r="AX7" s="36">
        <v>602.73</v>
      </c>
      <c r="AY7" s="36">
        <v>590.46</v>
      </c>
      <c r="AZ7" s="36">
        <v>628.34</v>
      </c>
      <c r="BA7" s="36">
        <v>289.8</v>
      </c>
      <c r="BB7" s="36">
        <v>299.44</v>
      </c>
      <c r="BC7" s="36">
        <v>262.74</v>
      </c>
      <c r="BD7" s="36">
        <v>324.08999999999997</v>
      </c>
      <c r="BE7" s="36">
        <v>321.36</v>
      </c>
      <c r="BF7" s="36">
        <v>318.25</v>
      </c>
      <c r="BG7" s="36">
        <v>326.95</v>
      </c>
      <c r="BH7" s="36">
        <v>326.36</v>
      </c>
      <c r="BI7" s="36">
        <v>310.79000000000002</v>
      </c>
      <c r="BJ7" s="36">
        <v>299.16000000000003</v>
      </c>
      <c r="BK7" s="36">
        <v>297.13</v>
      </c>
      <c r="BL7" s="36">
        <v>301.99</v>
      </c>
      <c r="BM7" s="36">
        <v>298.08999999999997</v>
      </c>
      <c r="BN7" s="36">
        <v>276.38</v>
      </c>
      <c r="BO7" s="36">
        <v>96.35</v>
      </c>
      <c r="BP7" s="36">
        <v>89.29</v>
      </c>
      <c r="BQ7" s="36">
        <v>96.46</v>
      </c>
      <c r="BR7" s="36">
        <v>104.33</v>
      </c>
      <c r="BS7" s="36">
        <v>105.09</v>
      </c>
      <c r="BT7" s="36">
        <v>99</v>
      </c>
      <c r="BU7" s="36">
        <v>99.91</v>
      </c>
      <c r="BV7" s="36">
        <v>99.89</v>
      </c>
      <c r="BW7" s="36">
        <v>107.05</v>
      </c>
      <c r="BX7" s="36">
        <v>106.4</v>
      </c>
      <c r="BY7" s="36">
        <v>104.99</v>
      </c>
      <c r="BZ7" s="36">
        <v>132.66</v>
      </c>
      <c r="CA7" s="36">
        <v>143.71</v>
      </c>
      <c r="CB7" s="36">
        <v>133.21</v>
      </c>
      <c r="CC7" s="36">
        <v>122.83</v>
      </c>
      <c r="CD7" s="36">
        <v>121.91</v>
      </c>
      <c r="CE7" s="36">
        <v>164.03</v>
      </c>
      <c r="CF7" s="36">
        <v>164.25</v>
      </c>
      <c r="CG7" s="36">
        <v>165.34</v>
      </c>
      <c r="CH7" s="36">
        <v>155.09</v>
      </c>
      <c r="CI7" s="36">
        <v>156.29</v>
      </c>
      <c r="CJ7" s="36">
        <v>163.72</v>
      </c>
      <c r="CK7" s="36">
        <v>69.150000000000006</v>
      </c>
      <c r="CL7" s="36">
        <v>74.56</v>
      </c>
      <c r="CM7" s="36">
        <v>68.959999999999994</v>
      </c>
      <c r="CN7" s="36">
        <v>66.48</v>
      </c>
      <c r="CO7" s="36">
        <v>60.47</v>
      </c>
      <c r="CP7" s="36">
        <v>63.07</v>
      </c>
      <c r="CQ7" s="36">
        <v>62.71</v>
      </c>
      <c r="CR7" s="36">
        <v>62.15</v>
      </c>
      <c r="CS7" s="36">
        <v>61.61</v>
      </c>
      <c r="CT7" s="36">
        <v>62.34</v>
      </c>
      <c r="CU7" s="36">
        <v>59.76</v>
      </c>
      <c r="CV7" s="36">
        <v>83.25</v>
      </c>
      <c r="CW7" s="36">
        <v>82.02</v>
      </c>
      <c r="CX7" s="36">
        <v>83.92</v>
      </c>
      <c r="CY7" s="36">
        <v>83.26</v>
      </c>
      <c r="CZ7" s="36">
        <v>83.83</v>
      </c>
      <c r="DA7" s="36">
        <v>89.96</v>
      </c>
      <c r="DB7" s="36">
        <v>90.54</v>
      </c>
      <c r="DC7" s="36">
        <v>90.64</v>
      </c>
      <c r="DD7" s="36">
        <v>90.23</v>
      </c>
      <c r="DE7" s="36">
        <v>90.15</v>
      </c>
      <c r="DF7" s="36">
        <v>89.95</v>
      </c>
      <c r="DG7" s="36">
        <v>38.549999999999997</v>
      </c>
      <c r="DH7" s="36">
        <v>39.32</v>
      </c>
      <c r="DI7" s="36">
        <v>40.020000000000003</v>
      </c>
      <c r="DJ7" s="36">
        <v>42.46</v>
      </c>
      <c r="DK7" s="36">
        <v>43.31</v>
      </c>
      <c r="DL7" s="36">
        <v>41.47</v>
      </c>
      <c r="DM7" s="36">
        <v>42.43</v>
      </c>
      <c r="DN7" s="36">
        <v>43.24</v>
      </c>
      <c r="DO7" s="36">
        <v>46.36</v>
      </c>
      <c r="DP7" s="36">
        <v>47.37</v>
      </c>
      <c r="DQ7" s="36">
        <v>47.18</v>
      </c>
      <c r="DR7" s="36">
        <v>11.82</v>
      </c>
      <c r="DS7" s="36">
        <v>14.4</v>
      </c>
      <c r="DT7" s="36">
        <v>16.91</v>
      </c>
      <c r="DU7" s="36">
        <v>18.260000000000002</v>
      </c>
      <c r="DV7" s="36">
        <v>19.3</v>
      </c>
      <c r="DW7" s="36">
        <v>9.92</v>
      </c>
      <c r="DX7" s="36">
        <v>11.07</v>
      </c>
      <c r="DY7" s="36">
        <v>12.21</v>
      </c>
      <c r="DZ7" s="36">
        <v>13.57</v>
      </c>
      <c r="EA7" s="36">
        <v>14.27</v>
      </c>
      <c r="EB7" s="36">
        <v>13.18</v>
      </c>
      <c r="EC7" s="36">
        <v>1.77</v>
      </c>
      <c r="ED7" s="36">
        <v>1.46</v>
      </c>
      <c r="EE7" s="36">
        <v>1.94</v>
      </c>
      <c r="EF7" s="36">
        <v>1.36</v>
      </c>
      <c r="EG7" s="36">
        <v>1.31</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2017-02-01T08:42:24Z</dcterms:created>
  <dcterms:modified xsi:type="dcterms:W3CDTF">2017-03-03T08:14:38Z</dcterms:modified>
  <cp:category/>
</cp:coreProperties>
</file>